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D:\vanya\RZI sait\h2003-2022\"/>
    </mc:Choice>
  </mc:AlternateContent>
  <bookViews>
    <workbookView xWindow="480" yWindow="120" windowWidth="13815" windowHeight="8700" tabRatio="793" firstSheet="1" activeTab="1"/>
  </bookViews>
  <sheets>
    <sheet name="Елена" sheetId="38" r:id="rId1"/>
    <sheet name="Област Велико Търново" sheetId="45" r:id="rId2"/>
  </sheets>
  <calcPr calcId="162913"/>
</workbook>
</file>

<file path=xl/calcChain.xml><?xml version="1.0" encoding="utf-8"?>
<calcChain xmlns="http://schemas.openxmlformats.org/spreadsheetml/2006/main">
  <c r="E7" i="45" l="1"/>
  <c r="I38" i="45" l="1"/>
  <c r="G38" i="45"/>
  <c r="D38" i="45"/>
  <c r="I37" i="45"/>
  <c r="G37" i="45"/>
  <c r="D37" i="45"/>
  <c r="I36" i="45"/>
  <c r="G36" i="45"/>
  <c r="D36" i="45"/>
  <c r="G35" i="45"/>
  <c r="I35" i="45"/>
  <c r="D34" i="45"/>
  <c r="G33" i="45"/>
  <c r="D33" i="45"/>
  <c r="I33" i="45"/>
  <c r="D32" i="45"/>
  <c r="I32" i="45"/>
  <c r="G31" i="45"/>
  <c r="I31" i="45"/>
  <c r="D30" i="45"/>
  <c r="G29" i="45"/>
  <c r="I29" i="45"/>
  <c r="D28" i="45"/>
  <c r="G27" i="45"/>
  <c r="D27" i="45"/>
  <c r="I27" i="45"/>
  <c r="G26" i="45"/>
  <c r="D26" i="45"/>
  <c r="G25" i="45"/>
  <c r="D25" i="45"/>
  <c r="I25" i="45"/>
  <c r="G24" i="45"/>
  <c r="D24" i="45"/>
  <c r="G23" i="45"/>
  <c r="D23" i="45"/>
  <c r="I23" i="45"/>
  <c r="G22" i="45"/>
  <c r="D22" i="45"/>
  <c r="G21" i="45"/>
  <c r="D21" i="45"/>
  <c r="I21" i="45"/>
  <c r="G20" i="45"/>
  <c r="D20" i="45"/>
  <c r="G19" i="45"/>
  <c r="D19" i="45"/>
  <c r="I19" i="45"/>
  <c r="G18" i="45"/>
  <c r="D18" i="45"/>
  <c r="G17" i="45"/>
  <c r="D17" i="45"/>
  <c r="I17" i="45"/>
  <c r="G16" i="45"/>
  <c r="G15" i="45"/>
  <c r="G14" i="45"/>
  <c r="I14" i="45"/>
  <c r="D13" i="45"/>
  <c r="G12" i="45"/>
  <c r="I12" i="45"/>
  <c r="D11" i="45"/>
  <c r="I11" i="45"/>
  <c r="G10" i="45"/>
  <c r="I10" i="45"/>
  <c r="D9" i="45"/>
  <c r="I9" i="45"/>
  <c r="G8" i="45"/>
  <c r="D8" i="45"/>
  <c r="I8" i="45"/>
  <c r="F39" i="45"/>
  <c r="H13" i="45" s="1"/>
  <c r="D7" i="45"/>
  <c r="C39" i="45"/>
  <c r="E16" i="45" s="1"/>
  <c r="H9" i="45" l="1"/>
  <c r="H11" i="45"/>
  <c r="E39" i="45"/>
  <c r="E38" i="45"/>
  <c r="E36" i="45"/>
  <c r="D39" i="45"/>
  <c r="E37" i="45"/>
  <c r="G7" i="45"/>
  <c r="I7" i="45"/>
  <c r="H8" i="45"/>
  <c r="E9" i="45"/>
  <c r="G9" i="45"/>
  <c r="D10" i="45"/>
  <c r="H10" i="45"/>
  <c r="E11" i="45"/>
  <c r="G11" i="45"/>
  <c r="D12" i="45"/>
  <c r="H12" i="45"/>
  <c r="E13" i="45"/>
  <c r="G13" i="45"/>
  <c r="I13" i="45"/>
  <c r="D14" i="45"/>
  <c r="H14" i="45"/>
  <c r="I15" i="45"/>
  <c r="E15" i="45"/>
  <c r="H32" i="45"/>
  <c r="G39" i="45"/>
  <c r="H38" i="45"/>
  <c r="H36" i="45"/>
  <c r="H39" i="45"/>
  <c r="H37" i="45"/>
  <c r="H7" i="45"/>
  <c r="E8" i="45"/>
  <c r="E10" i="45"/>
  <c r="E12" i="45"/>
  <c r="E14" i="45"/>
  <c r="D15" i="45"/>
  <c r="H15" i="45"/>
  <c r="D16" i="45"/>
  <c r="I16" i="45"/>
  <c r="H16" i="45"/>
  <c r="H18" i="45"/>
  <c r="H20" i="45"/>
  <c r="H22" i="45"/>
  <c r="H24" i="45"/>
  <c r="H26" i="45"/>
  <c r="H28" i="45"/>
  <c r="H30" i="45"/>
  <c r="H34" i="45"/>
  <c r="H17" i="45"/>
  <c r="E18" i="45"/>
  <c r="I18" i="45"/>
  <c r="H19" i="45"/>
  <c r="E20" i="45"/>
  <c r="I20" i="45"/>
  <c r="H21" i="45"/>
  <c r="E22" i="45"/>
  <c r="I22" i="45"/>
  <c r="H23" i="45"/>
  <c r="E24" i="45"/>
  <c r="I24" i="45"/>
  <c r="H25" i="45"/>
  <c r="E26" i="45"/>
  <c r="I26" i="45"/>
  <c r="H27" i="45"/>
  <c r="E28" i="45"/>
  <c r="G28" i="45"/>
  <c r="I28" i="45"/>
  <c r="D29" i="45"/>
  <c r="H29" i="45"/>
  <c r="E30" i="45"/>
  <c r="G30" i="45"/>
  <c r="I30" i="45"/>
  <c r="D31" i="45"/>
  <c r="H31" i="45"/>
  <c r="E32" i="45"/>
  <c r="G32" i="45"/>
  <c r="H33" i="45"/>
  <c r="E34" i="45"/>
  <c r="G34" i="45"/>
  <c r="I34" i="45"/>
  <c r="D35" i="45"/>
  <c r="H35" i="45"/>
  <c r="E17" i="45"/>
  <c r="E19" i="45"/>
  <c r="E21" i="45"/>
  <c r="E23" i="45"/>
  <c r="E25" i="45"/>
  <c r="E27" i="45"/>
  <c r="E29" i="45"/>
  <c r="E31" i="45"/>
  <c r="E33" i="45"/>
  <c r="E35" i="45"/>
  <c r="I39" i="45" l="1"/>
  <c r="K28" i="45" s="1"/>
  <c r="K16" i="45" l="1"/>
  <c r="K20" i="45"/>
  <c r="K24" i="45"/>
  <c r="K30" i="45"/>
  <c r="K34" i="45"/>
  <c r="K7" i="45"/>
  <c r="K15" i="45"/>
  <c r="K13" i="45"/>
  <c r="K18" i="45"/>
  <c r="K22" i="45"/>
  <c r="K26" i="45"/>
  <c r="K39" i="45"/>
  <c r="K12" i="45"/>
  <c r="K14" i="45"/>
  <c r="K8" i="45"/>
  <c r="K10" i="45"/>
  <c r="K29" i="45"/>
  <c r="K31" i="45"/>
  <c r="K17" i="45"/>
  <c r="K21" i="45"/>
  <c r="K25" i="45"/>
  <c r="K37" i="45"/>
  <c r="K38" i="45"/>
  <c r="K9" i="45"/>
  <c r="K11" i="45"/>
  <c r="K32" i="45"/>
  <c r="K35" i="45"/>
  <c r="K19" i="45"/>
  <c r="K23" i="45"/>
  <c r="K27" i="45"/>
  <c r="K33" i="45"/>
  <c r="K36" i="45"/>
  <c r="G39" i="38" l="1"/>
  <c r="E37" i="38"/>
  <c r="I38" i="38"/>
  <c r="G38" i="38"/>
  <c r="D38" i="38"/>
  <c r="I37" i="38"/>
  <c r="G37" i="38"/>
  <c r="D37" i="38"/>
  <c r="I36" i="38"/>
  <c r="G36" i="38"/>
  <c r="D36" i="38"/>
  <c r="E36" i="38" l="1"/>
  <c r="H36" i="38"/>
  <c r="H39" i="38"/>
  <c r="H37" i="38"/>
  <c r="H38" i="38"/>
  <c r="E38" i="38"/>
  <c r="E39" i="38"/>
  <c r="D39" i="38"/>
  <c r="I35" i="38" l="1"/>
  <c r="I34" i="38"/>
  <c r="I33" i="38"/>
  <c r="I32" i="38"/>
  <c r="I31" i="38"/>
  <c r="I30" i="38"/>
  <c r="I29" i="38"/>
  <c r="I28" i="38"/>
  <c r="I27" i="38"/>
  <c r="I26" i="38"/>
  <c r="J26" i="38" s="1"/>
  <c r="I25" i="38"/>
  <c r="I24" i="38"/>
  <c r="J24" i="38" s="1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J10" i="38" s="1"/>
  <c r="I9" i="38"/>
  <c r="I8" i="38"/>
  <c r="I7" i="38"/>
  <c r="H11" i="38"/>
  <c r="D7" i="38"/>
  <c r="G7" i="38"/>
  <c r="D8" i="38"/>
  <c r="G8" i="38"/>
  <c r="D9" i="38"/>
  <c r="G9" i="38"/>
  <c r="D10" i="38"/>
  <c r="G10" i="38"/>
  <c r="D11" i="38"/>
  <c r="G11" i="38"/>
  <c r="D12" i="38"/>
  <c r="G12" i="38"/>
  <c r="D13" i="38"/>
  <c r="G13" i="38"/>
  <c r="D14" i="38"/>
  <c r="G14" i="38"/>
  <c r="D15" i="38"/>
  <c r="G15" i="38"/>
  <c r="D16" i="38"/>
  <c r="G16" i="38"/>
  <c r="D17" i="38"/>
  <c r="G17" i="38"/>
  <c r="D18" i="38"/>
  <c r="G18" i="38"/>
  <c r="D19" i="38"/>
  <c r="G19" i="38"/>
  <c r="D20" i="38"/>
  <c r="G20" i="38"/>
  <c r="D21" i="38"/>
  <c r="G21" i="38"/>
  <c r="D22" i="38"/>
  <c r="G22" i="38"/>
  <c r="D23" i="38"/>
  <c r="G23" i="38"/>
  <c r="D24" i="38"/>
  <c r="G24" i="38"/>
  <c r="D25" i="38"/>
  <c r="G25" i="38"/>
  <c r="D26" i="38"/>
  <c r="G26" i="38"/>
  <c r="D27" i="38"/>
  <c r="G27" i="38"/>
  <c r="D28" i="38"/>
  <c r="G28" i="38"/>
  <c r="D29" i="38"/>
  <c r="G29" i="38"/>
  <c r="D30" i="38"/>
  <c r="G30" i="38"/>
  <c r="D31" i="38"/>
  <c r="G31" i="38"/>
  <c r="D32" i="38"/>
  <c r="G32" i="38"/>
  <c r="D33" i="38"/>
  <c r="G33" i="38"/>
  <c r="D34" i="38"/>
  <c r="G34" i="38"/>
  <c r="D35" i="38"/>
  <c r="G35" i="38"/>
  <c r="E31" i="38"/>
  <c r="E33" i="38"/>
  <c r="E15" i="38"/>
  <c r="E29" i="38"/>
  <c r="E28" i="38"/>
  <c r="E22" i="38"/>
  <c r="E23" i="38"/>
  <c r="E24" i="38"/>
  <c r="E12" i="38"/>
  <c r="E11" i="38"/>
  <c r="E30" i="38"/>
  <c r="J18" i="38"/>
  <c r="E10" i="38"/>
  <c r="E14" i="38"/>
  <c r="E35" i="38"/>
  <c r="E25" i="38"/>
  <c r="E7" i="38"/>
  <c r="E21" i="38"/>
  <c r="E8" i="38"/>
  <c r="E19" i="38"/>
  <c r="E20" i="38"/>
  <c r="E17" i="38"/>
  <c r="E32" i="38"/>
  <c r="E34" i="38"/>
  <c r="E13" i="38"/>
  <c r="I39" i="38" l="1"/>
  <c r="J9" i="38"/>
  <c r="J25" i="38"/>
  <c r="J27" i="38"/>
  <c r="J29" i="38"/>
  <c r="J32" i="38"/>
  <c r="J37" i="45"/>
  <c r="J38" i="45"/>
  <c r="J12" i="45"/>
  <c r="J8" i="45"/>
  <c r="J11" i="45"/>
  <c r="J31" i="45"/>
  <c r="J33" i="45"/>
  <c r="J36" i="45"/>
  <c r="J9" i="45"/>
  <c r="J14" i="45"/>
  <c r="J10" i="45"/>
  <c r="J29" i="45"/>
  <c r="J32" i="45"/>
  <c r="J35" i="45"/>
  <c r="J17" i="45"/>
  <c r="J19" i="45"/>
  <c r="J21" i="45"/>
  <c r="J23" i="45"/>
  <c r="J25" i="45"/>
  <c r="J27" i="45"/>
  <c r="J28" i="45"/>
  <c r="J22" i="45"/>
  <c r="J13" i="45"/>
  <c r="J7" i="45"/>
  <c r="J30" i="45"/>
  <c r="J15" i="45"/>
  <c r="J26" i="45"/>
  <c r="J18" i="45"/>
  <c r="J34" i="45"/>
  <c r="J24" i="45"/>
  <c r="J16" i="45"/>
  <c r="J20" i="45"/>
  <c r="J39" i="45"/>
  <c r="J7" i="38"/>
  <c r="J30" i="38"/>
  <c r="J36" i="38"/>
  <c r="J38" i="38"/>
  <c r="J37" i="38"/>
  <c r="J20" i="38"/>
  <c r="J34" i="38"/>
  <c r="J17" i="38"/>
  <c r="J33" i="38"/>
  <c r="J15" i="38"/>
  <c r="J19" i="38"/>
  <c r="K36" i="38"/>
  <c r="K37" i="38"/>
  <c r="K38" i="38"/>
  <c r="J39" i="38"/>
  <c r="K39" i="38"/>
  <c r="H32" i="38"/>
  <c r="H33" i="38"/>
  <c r="H20" i="38"/>
  <c r="H22" i="38"/>
  <c r="H8" i="38"/>
  <c r="H16" i="38"/>
  <c r="J31" i="38"/>
  <c r="H26" i="38"/>
  <c r="H25" i="38"/>
  <c r="H7" i="38"/>
  <c r="H21" i="38"/>
  <c r="H24" i="38"/>
  <c r="H23" i="38"/>
  <c r="H13" i="38"/>
  <c r="H12" i="38"/>
  <c r="H34" i="38"/>
  <c r="H18" i="38"/>
  <c r="H30" i="38"/>
  <c r="H19" i="38"/>
  <c r="H15" i="38"/>
  <c r="H9" i="38"/>
  <c r="H27" i="38"/>
  <c r="H10" i="38"/>
  <c r="H29" i="38"/>
  <c r="H35" i="38"/>
  <c r="H17" i="38"/>
  <c r="H14" i="38"/>
  <c r="H31" i="38"/>
  <c r="H28" i="38"/>
  <c r="J12" i="38"/>
  <c r="J14" i="38"/>
  <c r="J22" i="38"/>
  <c r="J28" i="38"/>
  <c r="J8" i="38"/>
  <c r="J16" i="38"/>
  <c r="J21" i="38"/>
  <c r="J13" i="38"/>
  <c r="K14" i="38"/>
  <c r="J23" i="38"/>
  <c r="J11" i="38"/>
  <c r="J35" i="38"/>
  <c r="E26" i="38"/>
  <c r="E16" i="38"/>
  <c r="E27" i="38"/>
  <c r="E9" i="38"/>
  <c r="E18" i="38"/>
  <c r="K22" i="38" l="1"/>
  <c r="K33" i="38"/>
  <c r="K30" i="38"/>
  <c r="K15" i="38"/>
  <c r="K18" i="38"/>
  <c r="K17" i="38"/>
  <c r="K21" i="38"/>
  <c r="K8" i="38"/>
  <c r="K20" i="38"/>
  <c r="K31" i="38"/>
  <c r="K35" i="38"/>
  <c r="K26" i="38"/>
  <c r="K9" i="38"/>
  <c r="K13" i="38"/>
  <c r="K7" i="38"/>
  <c r="K10" i="38"/>
  <c r="K23" i="38"/>
  <c r="K11" i="38"/>
  <c r="K24" i="38"/>
  <c r="K29" i="38"/>
  <c r="K16" i="38"/>
  <c r="K34" i="38"/>
  <c r="K27" i="38"/>
  <c r="K12" i="38"/>
  <c r="K32" i="38"/>
  <c r="K19" i="38"/>
  <c r="K25" i="38"/>
  <c r="K28" i="38"/>
</calcChain>
</file>

<file path=xl/sharedStrings.xml><?xml version="1.0" encoding="utf-8"?>
<sst xmlns="http://schemas.openxmlformats.org/spreadsheetml/2006/main" count="139" uniqueCount="67">
  <si>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</si>
  <si>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</si>
  <si>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</si>
  <si>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</si>
  <si>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</si>
  <si>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</si>
  <si>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</si>
  <si>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</si>
  <si>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</si>
  <si>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</si>
  <si>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</si>
  <si>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</si>
  <si>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</si>
  <si>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</si>
  <si>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</si>
  <si>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</si>
  <si>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</si>
  <si>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</si>
  <si>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</si>
  <si>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</si>
  <si>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</si>
  <si>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</si>
  <si>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</si>
  <si>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</si>
  <si>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</si>
  <si>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</si>
  <si>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</si>
  <si>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</si>
  <si>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</si>
  <si>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</si>
  <si>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</si>
  <si>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</si>
  <si>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</si>
  <si>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</si>
  <si>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</si>
  <si>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</si>
  <si>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</si>
  <si>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</si>
  <si>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</si>
  <si>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</si>
  <si>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</si>
  <si>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</si>
  <si>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</si>
  <si>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</si>
  <si>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</si>
  <si>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</si>
  <si>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</si>
  <si>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</si>
  <si>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</si>
  <si>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</si>
  <si>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</si>
  <si>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</si>
  <si>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</si>
  <si>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t xml:space="preserve"> Болести на костно-мускулната система и на 
 съединителната тъкан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</si>
  <si>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</si>
  <si>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</si>
  <si>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Болести на костно-мускулната система и на съединител. тъкан</t>
  </si>
  <si>
    <t>ХXІІ.</t>
  </si>
  <si>
    <t xml:space="preserve"> Кодове за специални цели U00–U85</t>
  </si>
  <si>
    <t>COVID-19, идентифициран вирус U07.1</t>
  </si>
  <si>
    <t>COVID-19, неидентифициран вирус U07.2</t>
  </si>
  <si>
    <t xml:space="preserve">* коефицентите са изчислени на средно годишно население  </t>
  </si>
  <si>
    <t xml:space="preserve">* коефицентите са изчислени на средно годишно население </t>
  </si>
  <si>
    <t>Клас 
по МКБ</t>
  </si>
  <si>
    <t>ОБЩО: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</si>
  <si>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ОБЛАСТ  ВЕЛИКО ТЪРНОВО</t>
    </r>
    <r>
      <rPr>
        <sz val="10"/>
        <rFont val="Hebar"/>
        <charset val="204"/>
      </rPr>
      <t xml:space="preserve">   ПРЕЗ  </t>
    </r>
    <r>
      <rPr>
        <b/>
        <sz val="10"/>
        <rFont val="Hebar"/>
        <charset val="204"/>
      </rPr>
      <t xml:space="preserve"> 2023</t>
    </r>
    <r>
      <rPr>
        <sz val="10"/>
        <rFont val="Hebar"/>
        <charset val="204"/>
      </rPr>
      <t xml:space="preserve"> год.</t>
    </r>
  </si>
  <si>
    <r>
      <t xml:space="preserve">РЕГИСТРИРАНИ  ЗАБОЛЯВАНИЯ   В  ЛЕЧЕБНИТЕ  ЗАВЕДЕНИЯ  ЗА  ДОБОЛНИЧНА  ПОМОЩ   В  </t>
    </r>
    <r>
      <rPr>
        <b/>
        <sz val="10"/>
        <rFont val="Arial"/>
        <family val="2"/>
        <charset val="204"/>
      </rPr>
      <t>ОБЛАСТ  ВЕЛИКО ТЪРНОВО</t>
    </r>
    <r>
      <rPr>
        <sz val="10"/>
        <rFont val="Arial"/>
        <family val="2"/>
        <charset val="204"/>
      </rPr>
      <t xml:space="preserve">   ПРЕЗ  </t>
    </r>
    <r>
      <rPr>
        <b/>
        <sz val="10"/>
        <rFont val="Arial"/>
        <family val="2"/>
        <charset val="204"/>
      </rPr>
      <t xml:space="preserve"> 2023</t>
    </r>
    <r>
      <rPr>
        <sz val="10"/>
        <rFont val="Arial"/>
        <family val="2"/>
        <charset val="204"/>
      </rPr>
      <t xml:space="preserve">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</si>
</sst>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0"/>
      <name val="Arial"/>
      <charset val="204"/>
    </font>
    <font>
      <sz val="10"/>
      <name val="Hebar"/>
      <charset val="204"/>
    </font>
    <font>
      <b/>
      <sz val="10"/>
      <name val="Heba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1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i/>
      <sz val="9"/>
      <color rgb="FF0070C0"/>
      <name val="Arial"/>
      <family val="2"/>
      <charset val="204"/>
    </font>
    <font>
      <sz val="10"/>
      <name val="Hebar"/>
      <family val="2"/>
      <charset val="204"/>
    </font>
    <font>
      <b/>
      <i/>
      <sz val="10"/>
      <name val="Arial"/>
      <family val="2"/>
      <charset val="204"/>
    </font>
    <font>
      <sz val="9"/>
      <color rgb="FF0070C0"/>
      <name val="Arial"/>
      <family val="2"/>
      <charset val="204"/>
    </font>
    <font>
      <i/>
      <sz val="8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2" fillId="0" borderId="19" xfId="0" applyNumberFormat="1" applyFont="1" applyFill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64" fontId="20" fillId="0" borderId="8" xfId="0" applyNumberFormat="1" applyFont="1" applyBorder="1" applyAlignment="1">
      <alignment vertical="center"/>
    </xf>
    <xf numFmtId="164" fontId="20" fillId="0" borderId="17" xfId="0" applyNumberFormat="1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vertical="center"/>
    </xf>
    <xf numFmtId="0" fontId="16" fillId="3" borderId="12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right" vertical="center"/>
    </xf>
    <xf numFmtId="0" fontId="21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17" fillId="3" borderId="12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right" vertical="center"/>
    </xf>
    <xf numFmtId="0" fontId="18" fillId="3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2" fillId="4" borderId="5" xfId="0" applyFont="1" applyFill="1" applyBorder="1" applyAlignment="1">
      <alignment horizontal="right" vertical="center" wrapText="1"/>
    </xf>
    <xf numFmtId="164" fontId="3" fillId="3" borderId="12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17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19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24" xfId="0" applyNumberFormat="1" applyFont="1" applyFill="1" applyBorder="1" applyAlignment="1">
      <alignment vertical="center"/>
    </xf>
    <xf numFmtId="164" fontId="20" fillId="3" borderId="13" xfId="0" applyNumberFormat="1" applyFont="1" applyFill="1" applyBorder="1" applyAlignment="1">
      <alignment horizontal="right" vertical="center"/>
    </xf>
    <xf numFmtId="164" fontId="20" fillId="0" borderId="12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horizontal="right" vertical="center"/>
    </xf>
    <xf numFmtId="164" fontId="14" fillId="0" borderId="13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164" fontId="4" fillId="0" borderId="12" xfId="0" applyNumberFormat="1" applyFont="1" applyBorder="1" applyAlignment="1">
      <alignment vertical="center"/>
    </xf>
    <xf numFmtId="164" fontId="4" fillId="3" borderId="12" xfId="0" applyNumberFormat="1" applyFont="1" applyFill="1" applyBorder="1" applyAlignment="1">
      <alignment vertical="center"/>
    </xf>
    <xf numFmtId="164" fontId="4" fillId="3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2" fillId="0" borderId="26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164" fontId="25" fillId="0" borderId="8" xfId="0" applyNumberFormat="1" applyFont="1" applyFill="1" applyBorder="1" applyAlignment="1">
      <alignment vertical="center"/>
    </xf>
    <xf numFmtId="164" fontId="25" fillId="0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</sheetPr>
  <dimension ref="A1:K43"/>
  <sheetViews>
    <sheetView workbookViewId="0">
      <selection activeCell="G4" sqref="G4"/>
    </sheetView>
  </sheetViews>
  <sheetFormatPr defaultColWidth="8.85546875" defaultRowHeight="12.75"/>
  <cols>
    <col min="1" max="1" width="7.7109375" style="22" customWidth="1"/>
    <col min="2" max="2" width="53.7109375" style="1" customWidth="1"/>
    <col min="3" max="3" width="9.140625" style="3" customWidth="1"/>
    <col min="4" max="4" width="10.42578125" style="1" customWidth="1"/>
    <col min="5" max="5" width="8.85546875" style="1"/>
    <col min="6" max="6" width="9.140625" style="3" customWidth="1"/>
    <col min="7" max="7" width="10.42578125" style="1" customWidth="1"/>
    <col min="8" max="9" width="8.85546875" style="1"/>
    <col min="10" max="10" width="10" style="1" customWidth="1"/>
    <col min="11" max="16384" width="8.85546875" style="1"/>
  </cols>
  <sheetData>
    <row r="1" spans="1:11" ht="7.9" customHeight="1"/>
    <row r="2" spans="1:11" ht="14.25" customHeight="1">
      <c r="A2" s="24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0.15" customHeight="1">
      <c r="A3" s="12"/>
      <c r="B3" s="2"/>
      <c r="C3" s="11"/>
      <c r="D3" s="2"/>
      <c r="E3" s="2"/>
      <c r="F3" s="11"/>
      <c r="G3" s="2"/>
      <c r="H3" s="57"/>
      <c r="I3" s="57"/>
      <c r="J3" s="57"/>
      <c r="K3" s="57"/>
    </row>
    <row r="4" spans="1:11" ht="13.5" customHeight="1">
      <c r="A4" s="139" t="s">
        <v>61</v>
      </c>
      <c r="B4" s="139"/>
      <c r="C4" s="139"/>
      <c r="D4" s="114">
        <v>1172.5</v>
      </c>
      <c r="E4" s="58"/>
      <c r="F4" s="58"/>
      <c r="G4" s="114">
        <v>6342</v>
      </c>
      <c r="H4" s="58"/>
      <c r="I4" s="58"/>
      <c r="J4" s="112">
        <v>7514.5</v>
      </c>
    </row>
    <row r="5" spans="1:11" ht="20.45" customHeight="1">
      <c r="A5" s="148" t="s">
        <v>63</v>
      </c>
      <c r="B5" s="146" t="s">
        <v>52</v>
      </c>
      <c r="C5" s="140" t="s">
        <v>0</v>
      </c>
      <c r="D5" s="141"/>
      <c r="E5" s="142"/>
      <c r="F5" s="143" t="s">
        <v>1</v>
      </c>
      <c r="G5" s="144"/>
      <c r="H5" s="145"/>
      <c r="I5" s="143" t="s">
        <v>2</v>
      </c>
      <c r="J5" s="144"/>
      <c r="K5" s="145"/>
    </row>
    <row r="6" spans="1:11" ht="26.25" customHeight="1" thickBot="1">
      <c r="A6" s="149"/>
      <c r="B6" s="147"/>
      <c r="C6" s="14" t="s">
        <v>3</v>
      </c>
      <c r="D6" s="13" t="s">
        <v>4</v>
      </c>
      <c r="E6" s="13" t="s">
        <v>5</v>
      </c>
      <c r="F6" s="14" t="s">
        <v>3</v>
      </c>
      <c r="G6" s="13" t="s">
        <v>4</v>
      </c>
      <c r="H6" s="13" t="s">
        <v>5</v>
      </c>
      <c r="I6" s="13" t="s">
        <v>3</v>
      </c>
      <c r="J6" s="13" t="s">
        <v>4</v>
      </c>
      <c r="K6" s="13" t="s">
        <v>5</v>
      </c>
    </row>
    <row r="7" spans="1:11" ht="18" customHeight="1">
      <c r="A7" s="137" t="s">
        <v>6</v>
      </c>
      <c r="B7" s="25" t="s">
        <v>7</v>
      </c>
      <c r="C7" s="80">
        <v>818</v>
      </c>
      <c r="D7" s="34">
        <f t="shared" ref="D7:D39" si="0">C7*1000/$D$4</f>
        <v>697.65458422174845</v>
      </c>
      <c r="E7" s="34">
        <f t="shared" ref="E7:E35" si="1">C7*100/C$39</f>
        <v>29.120683517265931</v>
      </c>
      <c r="F7" s="80">
        <v>917</v>
      </c>
      <c r="G7" s="34">
        <f t="shared" ref="G7:G39" si="2">F7*1000/$G$4</f>
        <v>144.5916114790287</v>
      </c>
      <c r="H7" s="34">
        <f t="shared" ref="H7:H35" si="3">F7*100/F$39</f>
        <v>7.030052131248083</v>
      </c>
      <c r="I7" s="29">
        <f t="shared" ref="I7:I38" si="4">C7+F7</f>
        <v>1735</v>
      </c>
      <c r="J7" s="34">
        <f t="shared" ref="J7:J39" si="5">I7*1000/$J$4</f>
        <v>230.88695189300685</v>
      </c>
      <c r="K7" s="111">
        <f t="shared" ref="K7:K35" si="6">I7*100/I$39</f>
        <v>10.944300763262474</v>
      </c>
    </row>
    <row r="8" spans="1:11" s="4" customFormat="1" thickBot="1">
      <c r="A8" s="138"/>
      <c r="B8" s="59" t="s">
        <v>8</v>
      </c>
      <c r="C8" s="83">
        <v>58</v>
      </c>
      <c r="D8" s="36">
        <f t="shared" si="0"/>
        <v>49.466950959488273</v>
      </c>
      <c r="E8" s="36">
        <f t="shared" si="1"/>
        <v>2.0647917408330367</v>
      </c>
      <c r="F8" s="83">
        <v>24</v>
      </c>
      <c r="G8" s="36">
        <f t="shared" si="2"/>
        <v>3.7842951750236518</v>
      </c>
      <c r="H8" s="36">
        <f t="shared" si="3"/>
        <v>0.18399264029438822</v>
      </c>
      <c r="I8" s="69">
        <f t="shared" si="4"/>
        <v>82</v>
      </c>
      <c r="J8" s="36">
        <f t="shared" si="5"/>
        <v>10.912236343070065</v>
      </c>
      <c r="K8" s="37">
        <f t="shared" si="6"/>
        <v>0.51725225509367312</v>
      </c>
    </row>
    <row r="9" spans="1:11" ht="14.25">
      <c r="A9" s="137" t="s">
        <v>9</v>
      </c>
      <c r="B9" s="25" t="s">
        <v>10</v>
      </c>
      <c r="C9" s="86">
        <v>2</v>
      </c>
      <c r="D9" s="34">
        <f t="shared" si="0"/>
        <v>1.7057569296375266</v>
      </c>
      <c r="E9" s="34">
        <f t="shared" si="1"/>
        <v>7.1199715201139199E-2</v>
      </c>
      <c r="F9" s="80">
        <v>284</v>
      </c>
      <c r="G9" s="34">
        <f t="shared" si="2"/>
        <v>44.780826237779877</v>
      </c>
      <c r="H9" s="34">
        <f t="shared" si="3"/>
        <v>2.177246243483594</v>
      </c>
      <c r="I9" s="29">
        <f t="shared" si="4"/>
        <v>286</v>
      </c>
      <c r="J9" s="34">
        <f t="shared" si="5"/>
        <v>38.059751147780958</v>
      </c>
      <c r="K9" s="35">
        <f t="shared" si="6"/>
        <v>1.8040749384974453</v>
      </c>
    </row>
    <row r="10" spans="1:11" s="4" customFormat="1" thickBot="1">
      <c r="A10" s="138"/>
      <c r="B10" s="59" t="s">
        <v>11</v>
      </c>
      <c r="C10" s="83">
        <v>1</v>
      </c>
      <c r="D10" s="36">
        <f t="shared" si="0"/>
        <v>0.85287846481876328</v>
      </c>
      <c r="E10" s="36">
        <f t="shared" si="1"/>
        <v>3.55998576005696E-2</v>
      </c>
      <c r="F10" s="83">
        <v>172</v>
      </c>
      <c r="G10" s="36">
        <f t="shared" si="2"/>
        <v>27.120782087669504</v>
      </c>
      <c r="H10" s="36">
        <f t="shared" si="3"/>
        <v>1.3186139221097823</v>
      </c>
      <c r="I10" s="69">
        <f t="shared" si="4"/>
        <v>173</v>
      </c>
      <c r="J10" s="36">
        <f t="shared" si="5"/>
        <v>23.022157162818552</v>
      </c>
      <c r="K10" s="37">
        <f t="shared" si="6"/>
        <v>1.0912760991610422</v>
      </c>
    </row>
    <row r="11" spans="1:11" ht="15" customHeight="1" thickBot="1">
      <c r="A11" s="66" t="s">
        <v>12</v>
      </c>
      <c r="B11" s="19" t="s">
        <v>13</v>
      </c>
      <c r="C11" s="81">
        <v>10</v>
      </c>
      <c r="D11" s="40">
        <f t="shared" si="0"/>
        <v>8.5287846481876333</v>
      </c>
      <c r="E11" s="40">
        <f t="shared" si="1"/>
        <v>0.35599857600569595</v>
      </c>
      <c r="F11" s="81">
        <v>56</v>
      </c>
      <c r="G11" s="40">
        <f t="shared" si="2"/>
        <v>8.8300220750551883</v>
      </c>
      <c r="H11" s="40">
        <f t="shared" si="3"/>
        <v>0.42931616068690587</v>
      </c>
      <c r="I11" s="39">
        <f t="shared" si="4"/>
        <v>66</v>
      </c>
      <c r="J11" s="40">
        <f t="shared" si="5"/>
        <v>8.78301949564176</v>
      </c>
      <c r="K11" s="41">
        <f t="shared" si="6"/>
        <v>0.41632498580710275</v>
      </c>
    </row>
    <row r="12" spans="1:11" ht="29.45" customHeight="1">
      <c r="A12" s="137" t="s">
        <v>14</v>
      </c>
      <c r="B12" s="25" t="s">
        <v>55</v>
      </c>
      <c r="C12" s="80">
        <v>14</v>
      </c>
      <c r="D12" s="34">
        <f t="shared" si="0"/>
        <v>11.940298507462687</v>
      </c>
      <c r="E12" s="34">
        <f t="shared" si="1"/>
        <v>0.49839800640797438</v>
      </c>
      <c r="F12" s="80">
        <v>1484</v>
      </c>
      <c r="G12" s="34">
        <f t="shared" si="2"/>
        <v>233.99558498896246</v>
      </c>
      <c r="H12" s="34">
        <f t="shared" si="3"/>
        <v>11.376878258203005</v>
      </c>
      <c r="I12" s="29">
        <f t="shared" si="4"/>
        <v>1498</v>
      </c>
      <c r="J12" s="34">
        <f t="shared" si="5"/>
        <v>199.34792734047508</v>
      </c>
      <c r="K12" s="35">
        <f t="shared" si="6"/>
        <v>9.4493155869551497</v>
      </c>
    </row>
    <row r="13" spans="1:11" s="4" customFormat="1" thickBot="1">
      <c r="A13" s="138"/>
      <c r="B13" s="59" t="s">
        <v>16</v>
      </c>
      <c r="C13" s="83">
        <v>3</v>
      </c>
      <c r="D13" s="36">
        <f t="shared" si="0"/>
        <v>2.5586353944562901</v>
      </c>
      <c r="E13" s="36">
        <f t="shared" si="1"/>
        <v>0.10679957280170879</v>
      </c>
      <c r="F13" s="83">
        <v>1078</v>
      </c>
      <c r="G13" s="36">
        <f t="shared" si="2"/>
        <v>169.97792494481237</v>
      </c>
      <c r="H13" s="36">
        <f t="shared" si="3"/>
        <v>8.2643360932229371</v>
      </c>
      <c r="I13" s="69">
        <f t="shared" si="4"/>
        <v>1081</v>
      </c>
      <c r="J13" s="36">
        <f t="shared" si="5"/>
        <v>143.85521325437489</v>
      </c>
      <c r="K13" s="37">
        <f t="shared" si="6"/>
        <v>6.8188986311739104</v>
      </c>
    </row>
    <row r="14" spans="1:11" ht="15" customHeight="1" thickBot="1">
      <c r="A14" s="67" t="s">
        <v>17</v>
      </c>
      <c r="B14" s="15" t="s">
        <v>18</v>
      </c>
      <c r="C14" s="81">
        <v>29</v>
      </c>
      <c r="D14" s="40">
        <f t="shared" si="0"/>
        <v>24.733475479744136</v>
      </c>
      <c r="E14" s="40">
        <f t="shared" si="1"/>
        <v>1.0323958704165184</v>
      </c>
      <c r="F14" s="81">
        <v>370</v>
      </c>
      <c r="G14" s="40">
        <f t="shared" si="2"/>
        <v>58.341217281614632</v>
      </c>
      <c r="H14" s="40">
        <f t="shared" si="3"/>
        <v>2.8365532045384851</v>
      </c>
      <c r="I14" s="39">
        <f t="shared" si="4"/>
        <v>399</v>
      </c>
      <c r="J14" s="40">
        <f t="shared" si="5"/>
        <v>53.097345132743364</v>
      </c>
      <c r="K14" s="41">
        <f t="shared" si="6"/>
        <v>2.5168737778338484</v>
      </c>
    </row>
    <row r="15" spans="1:11" ht="14.25" customHeight="1" thickBot="1">
      <c r="A15" s="67" t="s">
        <v>19</v>
      </c>
      <c r="B15" s="15" t="s">
        <v>20</v>
      </c>
      <c r="C15" s="81">
        <v>23</v>
      </c>
      <c r="D15" s="40">
        <f t="shared" si="0"/>
        <v>19.616204690831555</v>
      </c>
      <c r="E15" s="40">
        <f t="shared" si="1"/>
        <v>0.81879672481310073</v>
      </c>
      <c r="F15" s="81">
        <v>532</v>
      </c>
      <c r="G15" s="40">
        <f t="shared" si="2"/>
        <v>83.885209713024281</v>
      </c>
      <c r="H15" s="40">
        <f t="shared" si="3"/>
        <v>4.0785035265256058</v>
      </c>
      <c r="I15" s="39">
        <f t="shared" si="4"/>
        <v>555</v>
      </c>
      <c r="J15" s="40">
        <f t="shared" si="5"/>
        <v>73.857209395169335</v>
      </c>
      <c r="K15" s="41">
        <f t="shared" si="6"/>
        <v>3.5009146533779094</v>
      </c>
    </row>
    <row r="16" spans="1:11" ht="14.25" customHeight="1" thickBot="1">
      <c r="A16" s="66" t="s">
        <v>21</v>
      </c>
      <c r="B16" s="19" t="s">
        <v>22</v>
      </c>
      <c r="C16" s="81">
        <v>72</v>
      </c>
      <c r="D16" s="40">
        <f t="shared" si="0"/>
        <v>61.407249466950958</v>
      </c>
      <c r="E16" s="40">
        <f t="shared" si="1"/>
        <v>2.5631897472410112</v>
      </c>
      <c r="F16" s="81">
        <v>587</v>
      </c>
      <c r="G16" s="40">
        <f t="shared" si="2"/>
        <v>92.557552822453488</v>
      </c>
      <c r="H16" s="40">
        <f t="shared" si="3"/>
        <v>4.5001533272002456</v>
      </c>
      <c r="I16" s="39">
        <f t="shared" si="4"/>
        <v>659</v>
      </c>
      <c r="J16" s="40">
        <f t="shared" si="5"/>
        <v>87.69711890345333</v>
      </c>
      <c r="K16" s="41">
        <f t="shared" si="6"/>
        <v>4.1569419037406172</v>
      </c>
    </row>
    <row r="17" spans="1:11" ht="14.25" customHeight="1" thickBot="1">
      <c r="A17" s="67" t="s">
        <v>23</v>
      </c>
      <c r="B17" s="15" t="s">
        <v>24</v>
      </c>
      <c r="C17" s="81">
        <v>42</v>
      </c>
      <c r="D17" s="40">
        <f t="shared" si="0"/>
        <v>35.820895522388057</v>
      </c>
      <c r="E17" s="40">
        <f t="shared" si="1"/>
        <v>1.495194019223923</v>
      </c>
      <c r="F17" s="81">
        <v>235</v>
      </c>
      <c r="G17" s="40">
        <f t="shared" si="2"/>
        <v>37.054556922106592</v>
      </c>
      <c r="H17" s="40">
        <f t="shared" si="3"/>
        <v>1.8015946028825514</v>
      </c>
      <c r="I17" s="39">
        <f t="shared" si="4"/>
        <v>277</v>
      </c>
      <c r="J17" s="40">
        <f t="shared" si="5"/>
        <v>36.862066671102532</v>
      </c>
      <c r="K17" s="41">
        <f t="shared" si="6"/>
        <v>1.7473033495237495</v>
      </c>
    </row>
    <row r="18" spans="1:11" ht="15.75" customHeight="1">
      <c r="A18" s="134" t="s">
        <v>25</v>
      </c>
      <c r="B18" s="43" t="s">
        <v>26</v>
      </c>
      <c r="C18" s="80">
        <v>1</v>
      </c>
      <c r="D18" s="34">
        <f t="shared" si="0"/>
        <v>0.85287846481876328</v>
      </c>
      <c r="E18" s="34">
        <f t="shared" si="1"/>
        <v>3.55998576005696E-2</v>
      </c>
      <c r="F18" s="80">
        <v>3167</v>
      </c>
      <c r="G18" s="34">
        <f t="shared" si="2"/>
        <v>499.36928413749604</v>
      </c>
      <c r="H18" s="34">
        <f t="shared" si="3"/>
        <v>24.279362158846979</v>
      </c>
      <c r="I18" s="29">
        <f t="shared" si="4"/>
        <v>3168</v>
      </c>
      <c r="J18" s="34">
        <f t="shared" si="5"/>
        <v>421.58493579080442</v>
      </c>
      <c r="K18" s="111">
        <f t="shared" si="6"/>
        <v>19.983599318740932</v>
      </c>
    </row>
    <row r="19" spans="1:11" s="4" customFormat="1" ht="12">
      <c r="A19" s="135"/>
      <c r="B19" s="60" t="s">
        <v>27</v>
      </c>
      <c r="C19" s="87">
        <v>0</v>
      </c>
      <c r="D19" s="6">
        <f t="shared" si="0"/>
        <v>0</v>
      </c>
      <c r="E19" s="6">
        <f t="shared" si="1"/>
        <v>0</v>
      </c>
      <c r="F19" s="89">
        <v>2007</v>
      </c>
      <c r="G19" s="6">
        <f t="shared" si="2"/>
        <v>316.46168401135287</v>
      </c>
      <c r="H19" s="6">
        <f t="shared" si="3"/>
        <v>15.386384544618215</v>
      </c>
      <c r="I19" s="71">
        <f t="shared" si="4"/>
        <v>2007</v>
      </c>
      <c r="J19" s="6">
        <f t="shared" si="5"/>
        <v>267.08363829928805</v>
      </c>
      <c r="K19" s="44">
        <f t="shared" si="6"/>
        <v>12.66006434113417</v>
      </c>
    </row>
    <row r="20" spans="1:11" s="4" customFormat="1" ht="12">
      <c r="A20" s="135"/>
      <c r="B20" s="60" t="s">
        <v>54</v>
      </c>
      <c r="C20" s="87">
        <v>0</v>
      </c>
      <c r="D20" s="6">
        <f t="shared" si="0"/>
        <v>0</v>
      </c>
      <c r="E20" s="6">
        <f t="shared" si="1"/>
        <v>0</v>
      </c>
      <c r="F20" s="89">
        <v>349</v>
      </c>
      <c r="G20" s="6">
        <f t="shared" si="2"/>
        <v>55.029959003468939</v>
      </c>
      <c r="H20" s="6">
        <f t="shared" si="3"/>
        <v>2.6755596442808955</v>
      </c>
      <c r="I20" s="71">
        <f t="shared" si="4"/>
        <v>349</v>
      </c>
      <c r="J20" s="6">
        <f t="shared" si="5"/>
        <v>46.443542484529907</v>
      </c>
      <c r="K20" s="44">
        <f t="shared" si="6"/>
        <v>2.2014760613133162</v>
      </c>
    </row>
    <row r="21" spans="1:11" s="4" customFormat="1" thickBot="1">
      <c r="A21" s="136"/>
      <c r="B21" s="59" t="s">
        <v>28</v>
      </c>
      <c r="C21" s="88">
        <v>0</v>
      </c>
      <c r="D21" s="36">
        <f t="shared" si="0"/>
        <v>0</v>
      </c>
      <c r="E21" s="36">
        <f t="shared" si="1"/>
        <v>0</v>
      </c>
      <c r="F21" s="83">
        <v>246</v>
      </c>
      <c r="G21" s="36">
        <f t="shared" si="2"/>
        <v>38.78902554399243</v>
      </c>
      <c r="H21" s="36">
        <f t="shared" si="3"/>
        <v>1.8859245630174792</v>
      </c>
      <c r="I21" s="69">
        <f t="shared" si="4"/>
        <v>246</v>
      </c>
      <c r="J21" s="36">
        <f t="shared" si="5"/>
        <v>32.736709029210196</v>
      </c>
      <c r="K21" s="37">
        <f t="shared" si="6"/>
        <v>1.5517567652810194</v>
      </c>
    </row>
    <row r="22" spans="1:11" ht="18.75" customHeight="1">
      <c r="A22" s="134" t="s">
        <v>29</v>
      </c>
      <c r="B22" s="43" t="s">
        <v>30</v>
      </c>
      <c r="C22" s="80">
        <v>1154</v>
      </c>
      <c r="D22" s="34">
        <f t="shared" si="0"/>
        <v>984.2217484008529</v>
      </c>
      <c r="E22" s="34">
        <f t="shared" si="1"/>
        <v>41.082235671057319</v>
      </c>
      <c r="F22" s="80">
        <v>1137</v>
      </c>
      <c r="G22" s="34">
        <f t="shared" si="2"/>
        <v>179.2809839167455</v>
      </c>
      <c r="H22" s="34">
        <f t="shared" si="3"/>
        <v>8.7166513339466416</v>
      </c>
      <c r="I22" s="29">
        <f t="shared" si="4"/>
        <v>2291</v>
      </c>
      <c r="J22" s="34">
        <f t="shared" si="5"/>
        <v>304.87723734114047</v>
      </c>
      <c r="K22" s="111">
        <f t="shared" si="6"/>
        <v>14.451523370970794</v>
      </c>
    </row>
    <row r="23" spans="1:11" s="4" customFormat="1" ht="12">
      <c r="A23" s="135"/>
      <c r="B23" s="60" t="s">
        <v>31</v>
      </c>
      <c r="C23" s="89">
        <v>888</v>
      </c>
      <c r="D23" s="6">
        <f t="shared" si="0"/>
        <v>757.35607675906181</v>
      </c>
      <c r="E23" s="6">
        <f t="shared" si="1"/>
        <v>31.612673549305804</v>
      </c>
      <c r="F23" s="89">
        <v>277</v>
      </c>
      <c r="G23" s="6">
        <f t="shared" si="2"/>
        <v>43.677073478397979</v>
      </c>
      <c r="H23" s="6">
        <f t="shared" si="3"/>
        <v>2.1235817233977308</v>
      </c>
      <c r="I23" s="71">
        <f t="shared" si="4"/>
        <v>1165</v>
      </c>
      <c r="J23" s="6">
        <f t="shared" si="5"/>
        <v>155.03360170337348</v>
      </c>
      <c r="K23" s="44">
        <f t="shared" si="6"/>
        <v>7.3487667949284043</v>
      </c>
    </row>
    <row r="24" spans="1:11" s="4" customFormat="1" ht="12">
      <c r="A24" s="135"/>
      <c r="B24" s="93" t="s">
        <v>50</v>
      </c>
      <c r="C24" s="89">
        <v>5</v>
      </c>
      <c r="D24" s="6">
        <f t="shared" si="0"/>
        <v>4.2643923240938166</v>
      </c>
      <c r="E24" s="6">
        <f t="shared" si="1"/>
        <v>0.17799928800284798</v>
      </c>
      <c r="F24" s="89">
        <v>54</v>
      </c>
      <c r="G24" s="6">
        <f t="shared" si="2"/>
        <v>8.5146641438032162</v>
      </c>
      <c r="H24" s="6">
        <f t="shared" si="3"/>
        <v>0.41398344066237353</v>
      </c>
      <c r="I24" s="71">
        <f t="shared" si="4"/>
        <v>59</v>
      </c>
      <c r="J24" s="6">
        <f t="shared" si="5"/>
        <v>7.8514871248918761</v>
      </c>
      <c r="K24" s="44">
        <f t="shared" si="6"/>
        <v>0.37216930549422822</v>
      </c>
    </row>
    <row r="25" spans="1:11" s="4" customFormat="1" thickBot="1">
      <c r="A25" s="136"/>
      <c r="B25" s="59" t="s">
        <v>51</v>
      </c>
      <c r="C25" s="83">
        <v>135</v>
      </c>
      <c r="D25" s="36">
        <f t="shared" si="0"/>
        <v>115.13859275053305</v>
      </c>
      <c r="E25" s="36">
        <f t="shared" si="1"/>
        <v>4.805980776076896</v>
      </c>
      <c r="F25" s="83">
        <v>119</v>
      </c>
      <c r="G25" s="36">
        <f t="shared" si="2"/>
        <v>18.763796909492275</v>
      </c>
      <c r="H25" s="36">
        <f t="shared" si="3"/>
        <v>0.91229684145967493</v>
      </c>
      <c r="I25" s="69">
        <f t="shared" si="4"/>
        <v>254</v>
      </c>
      <c r="J25" s="36">
        <f t="shared" si="5"/>
        <v>33.801317452924344</v>
      </c>
      <c r="K25" s="37">
        <f t="shared" si="6"/>
        <v>1.6022203999243045</v>
      </c>
    </row>
    <row r="26" spans="1:11" ht="15" customHeight="1" thickBot="1">
      <c r="A26" s="66" t="s">
        <v>32</v>
      </c>
      <c r="B26" s="19" t="s">
        <v>33</v>
      </c>
      <c r="C26" s="81">
        <v>74</v>
      </c>
      <c r="D26" s="40">
        <f t="shared" si="0"/>
        <v>63.113006396588489</v>
      </c>
      <c r="E26" s="40">
        <f t="shared" si="1"/>
        <v>2.6343894624421504</v>
      </c>
      <c r="F26" s="81">
        <v>448</v>
      </c>
      <c r="G26" s="40">
        <f t="shared" si="2"/>
        <v>70.640176600441507</v>
      </c>
      <c r="H26" s="40">
        <f t="shared" si="3"/>
        <v>3.4345292854952469</v>
      </c>
      <c r="I26" s="39">
        <f t="shared" si="4"/>
        <v>522</v>
      </c>
      <c r="J26" s="40">
        <f t="shared" si="5"/>
        <v>69.465699647348458</v>
      </c>
      <c r="K26" s="41">
        <f t="shared" si="6"/>
        <v>3.2927521604743584</v>
      </c>
    </row>
    <row r="27" spans="1:11" ht="15" thickBot="1">
      <c r="A27" s="66" t="s">
        <v>34</v>
      </c>
      <c r="B27" s="19" t="s">
        <v>35</v>
      </c>
      <c r="C27" s="81">
        <v>104</v>
      </c>
      <c r="D27" s="40">
        <f t="shared" si="0"/>
        <v>88.69936034115139</v>
      </c>
      <c r="E27" s="40">
        <f t="shared" si="1"/>
        <v>3.7023851904592382</v>
      </c>
      <c r="F27" s="81">
        <v>742</v>
      </c>
      <c r="G27" s="40">
        <f t="shared" si="2"/>
        <v>116.99779249448123</v>
      </c>
      <c r="H27" s="40">
        <f t="shared" si="3"/>
        <v>5.6884391291015026</v>
      </c>
      <c r="I27" s="39">
        <f t="shared" si="4"/>
        <v>846</v>
      </c>
      <c r="J27" s="40">
        <f t="shared" si="5"/>
        <v>112.58234080777164</v>
      </c>
      <c r="K27" s="41">
        <f t="shared" si="6"/>
        <v>5.3365293635274078</v>
      </c>
    </row>
    <row r="28" spans="1:11" ht="27.6" customHeight="1" thickBot="1">
      <c r="A28" s="66" t="s">
        <v>36</v>
      </c>
      <c r="B28" s="19" t="s">
        <v>53</v>
      </c>
      <c r="C28" s="81">
        <v>28</v>
      </c>
      <c r="D28" s="40">
        <f t="shared" si="0"/>
        <v>23.880597014925375</v>
      </c>
      <c r="E28" s="40">
        <f t="shared" si="1"/>
        <v>0.99679601281594876</v>
      </c>
      <c r="F28" s="81">
        <v>1257</v>
      </c>
      <c r="G28" s="40">
        <f t="shared" si="2"/>
        <v>198.20245979186376</v>
      </c>
      <c r="H28" s="40">
        <f t="shared" si="3"/>
        <v>9.6366145354185839</v>
      </c>
      <c r="I28" s="39">
        <f t="shared" si="4"/>
        <v>1285</v>
      </c>
      <c r="J28" s="40">
        <f t="shared" si="5"/>
        <v>171.00272805908577</v>
      </c>
      <c r="K28" s="41">
        <f t="shared" si="6"/>
        <v>8.1057213145776821</v>
      </c>
    </row>
    <row r="29" spans="1:11" ht="17.45" customHeight="1">
      <c r="A29" s="137" t="s">
        <v>37</v>
      </c>
      <c r="B29" s="43" t="s">
        <v>38</v>
      </c>
      <c r="C29" s="80">
        <v>69</v>
      </c>
      <c r="D29" s="34">
        <f t="shared" si="0"/>
        <v>58.848614072494669</v>
      </c>
      <c r="E29" s="34">
        <f t="shared" si="1"/>
        <v>2.4563901744393024</v>
      </c>
      <c r="F29" s="80">
        <v>993</v>
      </c>
      <c r="G29" s="34">
        <f t="shared" si="2"/>
        <v>156.57521286660361</v>
      </c>
      <c r="H29" s="34">
        <f t="shared" si="3"/>
        <v>7.6126954921803129</v>
      </c>
      <c r="I29" s="29">
        <f t="shared" si="4"/>
        <v>1062</v>
      </c>
      <c r="J29" s="34">
        <f t="shared" si="5"/>
        <v>141.32676824805375</v>
      </c>
      <c r="K29" s="35">
        <f t="shared" si="6"/>
        <v>6.6990474988961077</v>
      </c>
    </row>
    <row r="30" spans="1:11" s="4" customFormat="1" ht="15" customHeight="1" thickBot="1">
      <c r="A30" s="138"/>
      <c r="B30" s="59" t="s">
        <v>39</v>
      </c>
      <c r="C30" s="83">
        <v>36</v>
      </c>
      <c r="D30" s="36">
        <f t="shared" si="0"/>
        <v>30.703624733475479</v>
      </c>
      <c r="E30" s="36">
        <f t="shared" si="1"/>
        <v>1.2815948736205056</v>
      </c>
      <c r="F30" s="83">
        <v>526</v>
      </c>
      <c r="G30" s="36">
        <f t="shared" si="2"/>
        <v>82.939135919268367</v>
      </c>
      <c r="H30" s="36">
        <f t="shared" si="3"/>
        <v>4.0325053664520087</v>
      </c>
      <c r="I30" s="69">
        <f t="shared" si="4"/>
        <v>562</v>
      </c>
      <c r="J30" s="36">
        <f t="shared" si="5"/>
        <v>74.788741765919227</v>
      </c>
      <c r="K30" s="37">
        <f t="shared" si="6"/>
        <v>3.5450703336907843</v>
      </c>
    </row>
    <row r="31" spans="1:11" ht="15" thickBot="1">
      <c r="A31" s="66" t="s">
        <v>40</v>
      </c>
      <c r="B31" s="19" t="s">
        <v>41</v>
      </c>
      <c r="C31" s="81">
        <v>2</v>
      </c>
      <c r="D31" s="40">
        <f t="shared" si="0"/>
        <v>1.7057569296375266</v>
      </c>
      <c r="E31" s="40">
        <f t="shared" si="1"/>
        <v>7.1199715201139199E-2</v>
      </c>
      <c r="F31" s="81">
        <v>17</v>
      </c>
      <c r="G31" s="40">
        <f t="shared" si="2"/>
        <v>2.6805424156417534</v>
      </c>
      <c r="H31" s="40">
        <f t="shared" si="3"/>
        <v>0.13032812020852499</v>
      </c>
      <c r="I31" s="39">
        <f t="shared" si="4"/>
        <v>19</v>
      </c>
      <c r="J31" s="40">
        <f t="shared" si="5"/>
        <v>2.5284450063211126</v>
      </c>
      <c r="K31" s="41">
        <f t="shared" si="6"/>
        <v>0.11985113227780231</v>
      </c>
    </row>
    <row r="32" spans="1:11" ht="15" thickBot="1">
      <c r="A32" s="66" t="s">
        <v>42</v>
      </c>
      <c r="B32" s="19" t="s">
        <v>43</v>
      </c>
      <c r="C32" s="81">
        <v>2</v>
      </c>
      <c r="D32" s="40">
        <f t="shared" si="0"/>
        <v>1.7057569296375266</v>
      </c>
      <c r="E32" s="40">
        <f t="shared" si="1"/>
        <v>7.1199715201139199E-2</v>
      </c>
      <c r="F32" s="81">
        <v>0</v>
      </c>
      <c r="G32" s="40">
        <f t="shared" si="2"/>
        <v>0</v>
      </c>
      <c r="H32" s="40">
        <f t="shared" si="3"/>
        <v>0</v>
      </c>
      <c r="I32" s="39">
        <f t="shared" si="4"/>
        <v>2</v>
      </c>
      <c r="J32" s="40">
        <f t="shared" si="5"/>
        <v>0.26615210592853816</v>
      </c>
      <c r="K32" s="41">
        <f t="shared" si="6"/>
        <v>1.2615908660821296E-2</v>
      </c>
    </row>
    <row r="33" spans="1:11" ht="15" thickBot="1">
      <c r="A33" s="66" t="s">
        <v>44</v>
      </c>
      <c r="B33" s="19" t="s">
        <v>45</v>
      </c>
      <c r="C33" s="81">
        <v>14</v>
      </c>
      <c r="D33" s="40">
        <f t="shared" si="0"/>
        <v>11.940298507462687</v>
      </c>
      <c r="E33" s="40">
        <f t="shared" si="1"/>
        <v>0.49839800640797438</v>
      </c>
      <c r="F33" s="81">
        <v>13</v>
      </c>
      <c r="G33" s="40">
        <f t="shared" si="2"/>
        <v>2.0498265531378115</v>
      </c>
      <c r="H33" s="40">
        <f t="shared" si="3"/>
        <v>9.9662680159460282E-2</v>
      </c>
      <c r="I33" s="39">
        <f t="shared" si="4"/>
        <v>27</v>
      </c>
      <c r="J33" s="40">
        <f t="shared" si="5"/>
        <v>3.593053430035265</v>
      </c>
      <c r="K33" s="41">
        <f t="shared" si="6"/>
        <v>0.17031476692108749</v>
      </c>
    </row>
    <row r="34" spans="1:11" ht="15" thickBot="1">
      <c r="A34" s="66" t="s">
        <v>46</v>
      </c>
      <c r="B34" s="17" t="s">
        <v>47</v>
      </c>
      <c r="C34" s="81">
        <v>206</v>
      </c>
      <c r="D34" s="45">
        <f t="shared" si="0"/>
        <v>175.69296375266524</v>
      </c>
      <c r="E34" s="45">
        <f t="shared" si="1"/>
        <v>7.3335706657173372</v>
      </c>
      <c r="F34" s="81">
        <v>221</v>
      </c>
      <c r="G34" s="45">
        <f t="shared" si="2"/>
        <v>34.847051403342796</v>
      </c>
      <c r="H34" s="45">
        <f t="shared" si="3"/>
        <v>1.694265562710825</v>
      </c>
      <c r="I34" s="55">
        <f t="shared" si="4"/>
        <v>427</v>
      </c>
      <c r="J34" s="45">
        <f t="shared" si="5"/>
        <v>56.823474615742896</v>
      </c>
      <c r="K34" s="46">
        <f t="shared" si="6"/>
        <v>2.6934964990853465</v>
      </c>
    </row>
    <row r="35" spans="1:11" ht="15" thickBot="1">
      <c r="A35" s="66" t="s">
        <v>48</v>
      </c>
      <c r="B35" s="17" t="s">
        <v>49</v>
      </c>
      <c r="C35" s="81">
        <v>145</v>
      </c>
      <c r="D35" s="45">
        <f t="shared" si="0"/>
        <v>123.66737739872069</v>
      </c>
      <c r="E35" s="45">
        <f t="shared" si="1"/>
        <v>5.1619793520825921</v>
      </c>
      <c r="F35" s="81">
        <v>548</v>
      </c>
      <c r="G35" s="45">
        <f t="shared" si="2"/>
        <v>86.408073163040044</v>
      </c>
      <c r="H35" s="45">
        <f t="shared" si="3"/>
        <v>4.2011652867218645</v>
      </c>
      <c r="I35" s="55">
        <f t="shared" si="4"/>
        <v>693</v>
      </c>
      <c r="J35" s="45">
        <f t="shared" si="5"/>
        <v>92.221704704238476</v>
      </c>
      <c r="K35" s="46">
        <f t="shared" si="6"/>
        <v>4.3714123509745786</v>
      </c>
    </row>
    <row r="36" spans="1:11" ht="14.25">
      <c r="A36" s="131" t="s">
        <v>57</v>
      </c>
      <c r="B36" s="47" t="s">
        <v>58</v>
      </c>
      <c r="C36" s="80">
        <v>0</v>
      </c>
      <c r="D36" s="31">
        <f t="shared" si="0"/>
        <v>0</v>
      </c>
      <c r="E36" s="31">
        <f t="shared" ref="E36:E39" si="7">C36*100/C$39</f>
        <v>0</v>
      </c>
      <c r="F36" s="80">
        <v>36</v>
      </c>
      <c r="G36" s="31">
        <f t="shared" si="2"/>
        <v>5.6764427625354781</v>
      </c>
      <c r="H36" s="31">
        <f t="shared" ref="H36:H39" si="8">F36*100/F$39</f>
        <v>0.27598896044158233</v>
      </c>
      <c r="I36" s="56">
        <f t="shared" si="4"/>
        <v>36</v>
      </c>
      <c r="J36" s="31">
        <f t="shared" si="5"/>
        <v>4.7907379067136873</v>
      </c>
      <c r="K36" s="32">
        <f t="shared" ref="K36:K39" si="9">I36*100/I$39</f>
        <v>0.22708635589478332</v>
      </c>
    </row>
    <row r="37" spans="1:11" s="4" customFormat="1" ht="12">
      <c r="A37" s="132"/>
      <c r="B37" s="61" t="s">
        <v>59</v>
      </c>
      <c r="C37" s="82">
        <v>0</v>
      </c>
      <c r="D37" s="72">
        <f t="shared" si="0"/>
        <v>0</v>
      </c>
      <c r="E37" s="72">
        <f t="shared" si="7"/>
        <v>0</v>
      </c>
      <c r="F37" s="90">
        <v>2</v>
      </c>
      <c r="G37" s="72">
        <f t="shared" si="2"/>
        <v>0.31535793125197098</v>
      </c>
      <c r="H37" s="72">
        <f t="shared" si="8"/>
        <v>1.5332720024532351E-2</v>
      </c>
      <c r="I37" s="74">
        <f t="shared" si="4"/>
        <v>2</v>
      </c>
      <c r="J37" s="72">
        <f t="shared" si="5"/>
        <v>0.26615210592853816</v>
      </c>
      <c r="K37" s="75">
        <f t="shared" si="9"/>
        <v>1.2615908660821296E-2</v>
      </c>
    </row>
    <row r="38" spans="1:11" s="4" customFormat="1" thickBot="1">
      <c r="A38" s="133"/>
      <c r="B38" s="59" t="s">
        <v>60</v>
      </c>
      <c r="C38" s="83">
        <v>0</v>
      </c>
      <c r="D38" s="76">
        <f t="shared" si="0"/>
        <v>0</v>
      </c>
      <c r="E38" s="76">
        <f t="shared" si="7"/>
        <v>0</v>
      </c>
      <c r="F38" s="91">
        <v>0</v>
      </c>
      <c r="G38" s="76">
        <f t="shared" si="2"/>
        <v>0</v>
      </c>
      <c r="H38" s="76">
        <f t="shared" si="8"/>
        <v>0</v>
      </c>
      <c r="I38" s="78">
        <f t="shared" si="4"/>
        <v>0</v>
      </c>
      <c r="J38" s="76">
        <f t="shared" si="5"/>
        <v>0</v>
      </c>
      <c r="K38" s="79">
        <f t="shared" si="9"/>
        <v>0</v>
      </c>
    </row>
    <row r="39" spans="1:11" ht="19.149999999999999" customHeight="1" thickBot="1">
      <c r="A39" s="48"/>
      <c r="B39" s="49" t="s">
        <v>64</v>
      </c>
      <c r="C39" s="65">
        <v>2809</v>
      </c>
      <c r="D39" s="63">
        <f t="shared" si="0"/>
        <v>2395.7356076759061</v>
      </c>
      <c r="E39" s="63">
        <f t="shared" si="7"/>
        <v>100</v>
      </c>
      <c r="F39" s="65">
        <v>13044</v>
      </c>
      <c r="G39" s="63">
        <f t="shared" si="2"/>
        <v>2056.764427625355</v>
      </c>
      <c r="H39" s="63">
        <f t="shared" si="8"/>
        <v>100</v>
      </c>
      <c r="I39" s="65">
        <f>I7+I9+I11+I12+SUM(I14:I18)+I22+SUM(I26:I29)+SUM(I31:I36)</f>
        <v>15853</v>
      </c>
      <c r="J39" s="63">
        <f t="shared" si="5"/>
        <v>2109.6546676425578</v>
      </c>
      <c r="K39" s="64">
        <f t="shared" si="9"/>
        <v>100</v>
      </c>
    </row>
    <row r="40" spans="1:11">
      <c r="A40" s="50"/>
      <c r="B40" s="51" t="s">
        <v>62</v>
      </c>
    </row>
    <row r="41" spans="1:11">
      <c r="A41" s="50"/>
      <c r="B41" s="62"/>
    </row>
    <row r="42" spans="1:11">
      <c r="A42" s="50"/>
      <c r="B42" s="52"/>
    </row>
    <row r="43" spans="1:11">
      <c r="A43" s="50"/>
      <c r="B43" s="52"/>
    </row>
  </sheetData>
  <mergeCells count="13">
    <mergeCell ref="A4:C4"/>
    <mergeCell ref="C5:E5"/>
    <mergeCell ref="F5:H5"/>
    <mergeCell ref="I5:K5"/>
    <mergeCell ref="B5:B6"/>
    <mergeCell ref="A5:A6"/>
    <mergeCell ref="A36:A38"/>
    <mergeCell ref="A18:A21"/>
    <mergeCell ref="A22:A25"/>
    <mergeCell ref="A29:A30"/>
    <mergeCell ref="A7:A8"/>
    <mergeCell ref="A9:A10"/>
    <mergeCell ref="A12:A13"/>
  </mergeCells>
  <phoneticPr fontId="0" type="noConversion"/>
  <printOptions horizontalCentered="1" vertic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43"/>
  <sheetViews>
    <sheetView tabSelected="1" workbookViewId="0">
      <selection activeCell="G31" sqref="G31"/>
    </sheetView>
  </sheetViews>
  <sheetFormatPr defaultColWidth="8.85546875" defaultRowHeight="12.75"/>
  <cols>
    <col min="1" max="1" width="7.7109375" style="23" customWidth="1"/>
    <col min="2" max="2" width="52.7109375" style="116" bestFit="1" customWidth="1"/>
    <col min="3" max="3" width="9.5703125" style="116" bestFit="1" customWidth="1"/>
    <col min="4" max="4" width="10.42578125" style="116" customWidth="1"/>
    <col min="5" max="5" width="8.85546875" style="116"/>
    <col min="6" max="6" width="9.5703125" style="116" bestFit="1" customWidth="1"/>
    <col min="7" max="7" width="10.42578125" style="116" customWidth="1"/>
    <col min="8" max="8" width="8.85546875" style="116"/>
    <col min="9" max="9" width="9.5703125" style="116" bestFit="1" customWidth="1"/>
    <col min="10" max="10" width="10" style="116" customWidth="1"/>
    <col min="11" max="12" width="8.85546875" style="92"/>
    <col min="13" max="16384" width="8.85546875" style="116"/>
  </cols>
  <sheetData>
    <row r="1" spans="1:12" ht="7.9" customHeight="1"/>
    <row r="2" spans="1:12" ht="24.75" customHeight="1">
      <c r="A2" s="150" t="s">
        <v>66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10.15" customHeight="1">
      <c r="B3" s="117"/>
      <c r="C3" s="117"/>
      <c r="D3" s="117"/>
      <c r="E3" s="117"/>
      <c r="F3" s="117"/>
      <c r="G3" s="117"/>
      <c r="H3" s="118"/>
      <c r="I3" s="118"/>
      <c r="J3" s="118"/>
      <c r="K3" s="119"/>
    </row>
    <row r="4" spans="1:12" ht="17.25" customHeight="1">
      <c r="A4" s="151" t="s">
        <v>61</v>
      </c>
      <c r="B4" s="151"/>
      <c r="C4" s="151"/>
      <c r="D4" s="160">
        <v>30945.5</v>
      </c>
      <c r="E4" s="92"/>
      <c r="F4" s="92"/>
      <c r="G4" s="160">
        <v>172187</v>
      </c>
      <c r="H4" s="92"/>
      <c r="I4" s="92"/>
      <c r="J4" s="161">
        <v>203132.5</v>
      </c>
    </row>
    <row r="5" spans="1:12" ht="18" customHeight="1">
      <c r="A5" s="153" t="s">
        <v>63</v>
      </c>
      <c r="B5" s="146" t="s">
        <v>52</v>
      </c>
      <c r="C5" s="146" t="s">
        <v>0</v>
      </c>
      <c r="D5" s="146"/>
      <c r="E5" s="146"/>
      <c r="F5" s="152" t="s">
        <v>1</v>
      </c>
      <c r="G5" s="152"/>
      <c r="H5" s="152"/>
      <c r="I5" s="152" t="s">
        <v>2</v>
      </c>
      <c r="J5" s="152"/>
      <c r="K5" s="152"/>
    </row>
    <row r="6" spans="1:12" ht="29.25" customHeight="1" thickBot="1">
      <c r="A6" s="154"/>
      <c r="B6" s="147"/>
      <c r="C6" s="113" t="s">
        <v>3</v>
      </c>
      <c r="D6" s="113" t="s">
        <v>4</v>
      </c>
      <c r="E6" s="113" t="s">
        <v>5</v>
      </c>
      <c r="F6" s="113" t="s">
        <v>3</v>
      </c>
      <c r="G6" s="113" t="s">
        <v>4</v>
      </c>
      <c r="H6" s="113" t="s">
        <v>5</v>
      </c>
      <c r="I6" s="113" t="s">
        <v>3</v>
      </c>
      <c r="J6" s="113" t="s">
        <v>4</v>
      </c>
      <c r="K6" s="14" t="s">
        <v>5</v>
      </c>
    </row>
    <row r="7" spans="1:12">
      <c r="A7" s="137" t="s">
        <v>6</v>
      </c>
      <c r="B7" s="26" t="s">
        <v>7</v>
      </c>
      <c r="C7" s="124">
        <v>55650</v>
      </c>
      <c r="D7" s="28">
        <f t="shared" ref="D7:D39" si="0">C7*1000/$D$4</f>
        <v>1798.322857927647</v>
      </c>
      <c r="E7" s="109">
        <f t="shared" ref="E7:E39" si="1">C7*100/C$39</f>
        <v>23.038708341958188</v>
      </c>
      <c r="F7" s="124">
        <v>26131</v>
      </c>
      <c r="G7" s="27">
        <f t="shared" ref="G7:G39" si="2">F7*1000/$G$4</f>
        <v>151.75942434678575</v>
      </c>
      <c r="H7" s="27">
        <f t="shared" ref="H7:H39" si="3">F7*100/F$39</f>
        <v>3.3915793927578988</v>
      </c>
      <c r="I7" s="125">
        <f t="shared" ref="I7:I38" si="4">C7+F7</f>
        <v>81781</v>
      </c>
      <c r="J7" s="94">
        <f t="shared" ref="J7:J39" si="5">I7*1000/$J$4</f>
        <v>402.59928864165016</v>
      </c>
      <c r="K7" s="108">
        <f t="shared" ref="K7:K39" si="6">I7*100/I$39</f>
        <v>8.080990734345372</v>
      </c>
    </row>
    <row r="8" spans="1:12" s="4" customFormat="1" ht="12" customHeight="1" thickBot="1">
      <c r="A8" s="138"/>
      <c r="B8" s="42" t="s">
        <v>8</v>
      </c>
      <c r="C8" s="68">
        <v>905</v>
      </c>
      <c r="D8" s="33">
        <f t="shared" si="0"/>
        <v>29.244962918679615</v>
      </c>
      <c r="E8" s="33">
        <f t="shared" si="1"/>
        <v>0.3746636307182778</v>
      </c>
      <c r="F8" s="68">
        <v>223</v>
      </c>
      <c r="G8" s="10">
        <f t="shared" si="2"/>
        <v>1.2951035792481429</v>
      </c>
      <c r="H8" s="10">
        <f t="shared" si="3"/>
        <v>2.8943484925376427E-2</v>
      </c>
      <c r="I8" s="84">
        <f t="shared" si="4"/>
        <v>1128</v>
      </c>
      <c r="J8" s="96">
        <f t="shared" si="5"/>
        <v>5.5530257344344207</v>
      </c>
      <c r="K8" s="97">
        <f t="shared" si="6"/>
        <v>0.11146057823139334</v>
      </c>
      <c r="L8" s="115"/>
    </row>
    <row r="9" spans="1:12" ht="17.25" customHeight="1">
      <c r="A9" s="137" t="s">
        <v>9</v>
      </c>
      <c r="B9" s="25" t="s">
        <v>10</v>
      </c>
      <c r="C9" s="126">
        <v>394</v>
      </c>
      <c r="D9" s="30">
        <f t="shared" si="0"/>
        <v>12.732061204375434</v>
      </c>
      <c r="E9" s="30">
        <f t="shared" si="1"/>
        <v>0.16311322707513973</v>
      </c>
      <c r="F9" s="126">
        <v>15870</v>
      </c>
      <c r="G9" s="38">
        <f t="shared" si="2"/>
        <v>92.167236783264713</v>
      </c>
      <c r="H9" s="38">
        <f t="shared" si="3"/>
        <v>2.0597897119539188</v>
      </c>
      <c r="I9" s="125">
        <f t="shared" si="4"/>
        <v>16264</v>
      </c>
      <c r="J9" s="94">
        <f t="shared" si="5"/>
        <v>80.065966795072185</v>
      </c>
      <c r="K9" s="95">
        <f t="shared" si="6"/>
        <v>1.6070876279746289</v>
      </c>
    </row>
    <row r="10" spans="1:12" s="4" customFormat="1" ht="12" customHeight="1" thickBot="1">
      <c r="A10" s="138"/>
      <c r="B10" s="42" t="s">
        <v>11</v>
      </c>
      <c r="C10" s="68">
        <v>36</v>
      </c>
      <c r="D10" s="33">
        <f t="shared" si="0"/>
        <v>1.1633355415165372</v>
      </c>
      <c r="E10" s="33">
        <f t="shared" si="1"/>
        <v>1.4903746636307183E-2</v>
      </c>
      <c r="F10" s="68">
        <v>8767</v>
      </c>
      <c r="G10" s="10">
        <f t="shared" si="2"/>
        <v>50.915574346495383</v>
      </c>
      <c r="H10" s="10">
        <f t="shared" si="3"/>
        <v>1.13788131094518</v>
      </c>
      <c r="I10" s="84">
        <f t="shared" si="4"/>
        <v>8803</v>
      </c>
      <c r="J10" s="96">
        <f t="shared" si="5"/>
        <v>43.336246046299827</v>
      </c>
      <c r="K10" s="97">
        <f t="shared" si="6"/>
        <v>0.86984704802389679</v>
      </c>
      <c r="L10" s="115"/>
    </row>
    <row r="11" spans="1:12" ht="19.5" customHeight="1" thickBot="1">
      <c r="A11" s="66" t="s">
        <v>12</v>
      </c>
      <c r="B11" s="19" t="s">
        <v>13</v>
      </c>
      <c r="C11" s="127">
        <v>353</v>
      </c>
      <c r="D11" s="8">
        <f t="shared" si="0"/>
        <v>11.407151282092711</v>
      </c>
      <c r="E11" s="8">
        <f t="shared" si="1"/>
        <v>0.14613951562823432</v>
      </c>
      <c r="F11" s="127">
        <v>2945</v>
      </c>
      <c r="G11" s="9">
        <f>F11*1000/$G$4</f>
        <v>17.103497941191844</v>
      </c>
      <c r="H11" s="9">
        <f t="shared" si="3"/>
        <v>0.38223570899207882</v>
      </c>
      <c r="I11" s="128">
        <f>C11+F11</f>
        <v>3298</v>
      </c>
      <c r="J11" s="98">
        <f t="shared" si="5"/>
        <v>16.235708220004184</v>
      </c>
      <c r="K11" s="99">
        <f t="shared" si="6"/>
        <v>0.32588385372972983</v>
      </c>
    </row>
    <row r="12" spans="1:12" ht="25.5">
      <c r="A12" s="137" t="s">
        <v>14</v>
      </c>
      <c r="B12" s="25" t="s">
        <v>15</v>
      </c>
      <c r="C12" s="126">
        <v>1002</v>
      </c>
      <c r="D12" s="30">
        <f t="shared" si="0"/>
        <v>32.379505905543617</v>
      </c>
      <c r="E12" s="30">
        <f t="shared" si="1"/>
        <v>0.41482094804388325</v>
      </c>
      <c r="F12" s="126">
        <v>68461</v>
      </c>
      <c r="G12" s="38">
        <f>F12*1000/$G$4</f>
        <v>397.59679882917993</v>
      </c>
      <c r="H12" s="38">
        <f t="shared" si="3"/>
        <v>8.8856498720905641</v>
      </c>
      <c r="I12" s="125">
        <f>C12+F12</f>
        <v>69463</v>
      </c>
      <c r="J12" s="94">
        <f t="shared" si="5"/>
        <v>341.95906612678914</v>
      </c>
      <c r="K12" s="95">
        <f t="shared" si="6"/>
        <v>6.8638175050419115</v>
      </c>
    </row>
    <row r="13" spans="1:12" s="4" customFormat="1" ht="17.25" customHeight="1" thickBot="1">
      <c r="A13" s="138"/>
      <c r="B13" s="42" t="s">
        <v>16</v>
      </c>
      <c r="C13" s="68">
        <v>282</v>
      </c>
      <c r="D13" s="33">
        <f t="shared" si="0"/>
        <v>9.1127950752128744</v>
      </c>
      <c r="E13" s="33">
        <f t="shared" si="1"/>
        <v>0.11674601531773959</v>
      </c>
      <c r="F13" s="68">
        <v>40603</v>
      </c>
      <c r="G13" s="10">
        <f t="shared" si="2"/>
        <v>235.80758129243208</v>
      </c>
      <c r="H13" s="10">
        <f t="shared" si="3"/>
        <v>5.2699207104262742</v>
      </c>
      <c r="I13" s="84">
        <f t="shared" si="4"/>
        <v>40885</v>
      </c>
      <c r="J13" s="96">
        <f t="shared" si="5"/>
        <v>201.27256839747454</v>
      </c>
      <c r="K13" s="97">
        <f t="shared" si="6"/>
        <v>4.0399518980412381</v>
      </c>
      <c r="L13" s="115"/>
    </row>
    <row r="14" spans="1:12" ht="13.5" thickBot="1">
      <c r="A14" s="66" t="s">
        <v>17</v>
      </c>
      <c r="B14" s="17" t="s">
        <v>18</v>
      </c>
      <c r="C14" s="129">
        <v>1030</v>
      </c>
      <c r="D14" s="18">
        <f t="shared" si="0"/>
        <v>33.284322437834255</v>
      </c>
      <c r="E14" s="18">
        <f t="shared" si="1"/>
        <v>0.42641275098323328</v>
      </c>
      <c r="F14" s="129">
        <v>22776</v>
      </c>
      <c r="G14" s="16">
        <f t="shared" si="2"/>
        <v>132.27479426437537</v>
      </c>
      <c r="H14" s="16">
        <f t="shared" si="3"/>
        <v>2.956129204755038</v>
      </c>
      <c r="I14" s="128">
        <f t="shared" si="4"/>
        <v>23806</v>
      </c>
      <c r="J14" s="98">
        <f t="shared" si="5"/>
        <v>117.19444205137042</v>
      </c>
      <c r="K14" s="99">
        <f t="shared" si="6"/>
        <v>2.3523320260430407</v>
      </c>
    </row>
    <row r="15" spans="1:12" ht="13.5" thickBot="1">
      <c r="A15" s="66" t="s">
        <v>19</v>
      </c>
      <c r="B15" s="17" t="s">
        <v>20</v>
      </c>
      <c r="C15" s="129">
        <v>1339</v>
      </c>
      <c r="D15" s="18">
        <f t="shared" si="0"/>
        <v>43.269619169184537</v>
      </c>
      <c r="E15" s="18">
        <f t="shared" si="1"/>
        <v>0.55433657627820332</v>
      </c>
      <c r="F15" s="129">
        <v>30399</v>
      </c>
      <c r="G15" s="16">
        <f t="shared" si="2"/>
        <v>176.54642917293407</v>
      </c>
      <c r="H15" s="16">
        <f t="shared" si="3"/>
        <v>3.9455291401189148</v>
      </c>
      <c r="I15" s="128">
        <f t="shared" si="4"/>
        <v>31738</v>
      </c>
      <c r="J15" s="98">
        <f t="shared" si="5"/>
        <v>156.24284641797843</v>
      </c>
      <c r="K15" s="99">
        <f t="shared" si="6"/>
        <v>3.1361133261595406</v>
      </c>
    </row>
    <row r="16" spans="1:12" ht="13.5" thickBot="1">
      <c r="A16" s="66" t="s">
        <v>21</v>
      </c>
      <c r="B16" s="17" t="s">
        <v>22</v>
      </c>
      <c r="C16" s="129">
        <v>9614</v>
      </c>
      <c r="D16" s="18">
        <f t="shared" si="0"/>
        <v>310.6752193372219</v>
      </c>
      <c r="E16" s="18">
        <f t="shared" si="1"/>
        <v>3.980128337818257</v>
      </c>
      <c r="F16" s="129">
        <v>48429</v>
      </c>
      <c r="G16" s="16">
        <f t="shared" si="2"/>
        <v>281.25816699286241</v>
      </c>
      <c r="H16" s="16">
        <f t="shared" si="3"/>
        <v>6.2856683024710991</v>
      </c>
      <c r="I16" s="128">
        <f t="shared" si="4"/>
        <v>58043</v>
      </c>
      <c r="J16" s="98">
        <f t="shared" si="5"/>
        <v>285.73960346079531</v>
      </c>
      <c r="K16" s="99">
        <f t="shared" si="6"/>
        <v>5.7353779630184079</v>
      </c>
    </row>
    <row r="17" spans="1:12" ht="13.5" thickBot="1">
      <c r="A17" s="66" t="s">
        <v>23</v>
      </c>
      <c r="B17" s="17" t="s">
        <v>24</v>
      </c>
      <c r="C17" s="129">
        <v>4598</v>
      </c>
      <c r="D17" s="18">
        <f t="shared" si="0"/>
        <v>148.58380055258439</v>
      </c>
      <c r="E17" s="18">
        <f t="shared" si="1"/>
        <v>1.9035396398261231</v>
      </c>
      <c r="F17" s="129">
        <v>16607</v>
      </c>
      <c r="G17" s="16">
        <f t="shared" si="2"/>
        <v>96.447466998089283</v>
      </c>
      <c r="H17" s="16">
        <f t="shared" si="3"/>
        <v>2.1554459827611048</v>
      </c>
      <c r="I17" s="128">
        <f t="shared" si="4"/>
        <v>21205</v>
      </c>
      <c r="J17" s="98">
        <f t="shared" si="5"/>
        <v>104.38999175415061</v>
      </c>
      <c r="K17" s="99">
        <f t="shared" si="6"/>
        <v>2.0953205331530991</v>
      </c>
    </row>
    <row r="18" spans="1:12">
      <c r="A18" s="137" t="s">
        <v>25</v>
      </c>
      <c r="B18" s="26" t="s">
        <v>26</v>
      </c>
      <c r="C18" s="124">
        <v>618</v>
      </c>
      <c r="D18" s="28">
        <f t="shared" si="0"/>
        <v>19.970593462700553</v>
      </c>
      <c r="E18" s="28">
        <f t="shared" si="1"/>
        <v>0.25584765058993997</v>
      </c>
      <c r="F18" s="124">
        <v>274024</v>
      </c>
      <c r="G18" s="27">
        <f t="shared" si="2"/>
        <v>1591.4325704031082</v>
      </c>
      <c r="H18" s="110">
        <f t="shared" si="3"/>
        <v>35.565961942562112</v>
      </c>
      <c r="I18" s="125">
        <f t="shared" si="4"/>
        <v>274642</v>
      </c>
      <c r="J18" s="94">
        <f t="shared" si="5"/>
        <v>1352.0337710607607</v>
      </c>
      <c r="K18" s="108">
        <f t="shared" si="6"/>
        <v>27.138081672541073</v>
      </c>
    </row>
    <row r="19" spans="1:12" s="4" customFormat="1" ht="11.25" customHeight="1">
      <c r="A19" s="155"/>
      <c r="B19" s="21" t="s">
        <v>27</v>
      </c>
      <c r="C19" s="70">
        <v>36</v>
      </c>
      <c r="D19" s="7">
        <f t="shared" si="0"/>
        <v>1.1633355415165372</v>
      </c>
      <c r="E19" s="7">
        <f t="shared" si="1"/>
        <v>1.4903746636307183E-2</v>
      </c>
      <c r="F19" s="70">
        <v>215468</v>
      </c>
      <c r="G19" s="5">
        <f t="shared" si="2"/>
        <v>1251.3604395221475</v>
      </c>
      <c r="H19" s="5">
        <f t="shared" si="3"/>
        <v>27.965896008524702</v>
      </c>
      <c r="I19" s="85">
        <f t="shared" si="4"/>
        <v>215504</v>
      </c>
      <c r="J19" s="100">
        <f t="shared" si="5"/>
        <v>1060.9035974056342</v>
      </c>
      <c r="K19" s="101">
        <f t="shared" si="6"/>
        <v>21.294503946079956</v>
      </c>
      <c r="L19" s="115"/>
    </row>
    <row r="20" spans="1:12" s="4" customFormat="1" ht="12.75" customHeight="1">
      <c r="A20" s="155"/>
      <c r="B20" s="21" t="s">
        <v>54</v>
      </c>
      <c r="C20" s="70">
        <v>0</v>
      </c>
      <c r="D20" s="7">
        <f t="shared" si="0"/>
        <v>0</v>
      </c>
      <c r="E20" s="7">
        <f t="shared" si="1"/>
        <v>0</v>
      </c>
      <c r="F20" s="70">
        <v>17500</v>
      </c>
      <c r="G20" s="5">
        <f t="shared" si="2"/>
        <v>101.63368895445069</v>
      </c>
      <c r="H20" s="5">
        <f t="shared" si="3"/>
        <v>2.271349713874832</v>
      </c>
      <c r="I20" s="85">
        <f t="shared" si="4"/>
        <v>17500</v>
      </c>
      <c r="J20" s="100">
        <f t="shared" si="5"/>
        <v>86.150665206207776</v>
      </c>
      <c r="K20" s="101">
        <f t="shared" si="6"/>
        <v>1.729219963696262</v>
      </c>
      <c r="L20" s="115"/>
    </row>
    <row r="21" spans="1:12" s="4" customFormat="1" ht="11.25" customHeight="1" thickBot="1">
      <c r="A21" s="138"/>
      <c r="B21" s="42" t="s">
        <v>28</v>
      </c>
      <c r="C21" s="68">
        <v>3</v>
      </c>
      <c r="D21" s="33">
        <f t="shared" si="0"/>
        <v>9.6944628459711427E-2</v>
      </c>
      <c r="E21" s="33">
        <f t="shared" si="1"/>
        <v>1.2419788863589319E-3</v>
      </c>
      <c r="F21" s="68">
        <v>9460</v>
      </c>
      <c r="G21" s="10">
        <f t="shared" si="2"/>
        <v>54.940268429091624</v>
      </c>
      <c r="H21" s="10">
        <f t="shared" si="3"/>
        <v>1.2278267596146233</v>
      </c>
      <c r="I21" s="84">
        <f t="shared" si="4"/>
        <v>9463</v>
      </c>
      <c r="J21" s="96">
        <f t="shared" si="5"/>
        <v>46.585356848362522</v>
      </c>
      <c r="K21" s="97">
        <f t="shared" si="6"/>
        <v>0.93506334379758438</v>
      </c>
      <c r="L21" s="115"/>
    </row>
    <row r="22" spans="1:12">
      <c r="A22" s="137" t="s">
        <v>29</v>
      </c>
      <c r="B22" s="26" t="s">
        <v>30</v>
      </c>
      <c r="C22" s="124">
        <v>121032</v>
      </c>
      <c r="D22" s="28">
        <f t="shared" si="0"/>
        <v>3911.1340905785978</v>
      </c>
      <c r="E22" s="109">
        <f t="shared" si="1"/>
        <v>50.10639619126475</v>
      </c>
      <c r="F22" s="124">
        <v>56227</v>
      </c>
      <c r="G22" s="27">
        <f t="shared" si="2"/>
        <v>326.54613879096564</v>
      </c>
      <c r="H22" s="27">
        <f t="shared" si="3"/>
        <v>7.2977817349737233</v>
      </c>
      <c r="I22" s="125">
        <f t="shared" si="4"/>
        <v>177259</v>
      </c>
      <c r="J22" s="94">
        <f t="shared" si="5"/>
        <v>872.62747221641052</v>
      </c>
      <c r="K22" s="108">
        <f t="shared" si="6"/>
        <v>17.515417231133469</v>
      </c>
    </row>
    <row r="23" spans="1:12" s="4" customFormat="1" ht="12">
      <c r="A23" s="155"/>
      <c r="B23" s="21" t="s">
        <v>31</v>
      </c>
      <c r="C23" s="70">
        <v>98217</v>
      </c>
      <c r="D23" s="7">
        <f t="shared" si="0"/>
        <v>3173.8701911424923</v>
      </c>
      <c r="E23" s="7">
        <f t="shared" si="1"/>
        <v>40.661146760505069</v>
      </c>
      <c r="F23" s="70">
        <v>22226</v>
      </c>
      <c r="G23" s="5">
        <f t="shared" si="2"/>
        <v>129.08059261152118</v>
      </c>
      <c r="H23" s="5">
        <f t="shared" si="3"/>
        <v>2.8847439280332576</v>
      </c>
      <c r="I23" s="85">
        <f t="shared" si="4"/>
        <v>120443</v>
      </c>
      <c r="J23" s="100">
        <f t="shared" si="5"/>
        <v>592.92826111035902</v>
      </c>
      <c r="K23" s="101">
        <f t="shared" si="6"/>
        <v>11.901282290712508</v>
      </c>
      <c r="L23" s="115"/>
    </row>
    <row r="24" spans="1:12" s="4" customFormat="1" ht="12">
      <c r="A24" s="155"/>
      <c r="B24" s="21" t="s">
        <v>50</v>
      </c>
      <c r="C24" s="70">
        <v>517</v>
      </c>
      <c r="D24" s="7">
        <f t="shared" si="0"/>
        <v>16.706790971223604</v>
      </c>
      <c r="E24" s="7">
        <f t="shared" si="1"/>
        <v>0.21403436141585594</v>
      </c>
      <c r="F24" s="70">
        <v>2734</v>
      </c>
      <c r="G24" s="5">
        <f t="shared" si="2"/>
        <v>15.878086034369609</v>
      </c>
      <c r="H24" s="5">
        <f t="shared" si="3"/>
        <v>0.35484972101335943</v>
      </c>
      <c r="I24" s="85">
        <f t="shared" si="4"/>
        <v>3251</v>
      </c>
      <c r="J24" s="100">
        <f t="shared" si="5"/>
        <v>16.004332147736083</v>
      </c>
      <c r="K24" s="101">
        <f t="shared" si="6"/>
        <v>0.32123966297008844</v>
      </c>
      <c r="L24" s="115"/>
    </row>
    <row r="25" spans="1:12" s="4" customFormat="1" ht="12" customHeight="1" thickBot="1">
      <c r="A25" s="138"/>
      <c r="B25" s="42" t="s">
        <v>51</v>
      </c>
      <c r="C25" s="68">
        <v>12702</v>
      </c>
      <c r="D25" s="33">
        <f t="shared" si="0"/>
        <v>410.46355689841818</v>
      </c>
      <c r="E25" s="33">
        <f t="shared" si="1"/>
        <v>5.2585386048437179</v>
      </c>
      <c r="F25" s="68">
        <v>10242</v>
      </c>
      <c r="G25" s="10">
        <f t="shared" si="2"/>
        <v>59.48184241551337</v>
      </c>
      <c r="H25" s="10">
        <f t="shared" si="3"/>
        <v>1.3293236439717731</v>
      </c>
      <c r="I25" s="84">
        <f t="shared" si="4"/>
        <v>22944</v>
      </c>
      <c r="J25" s="96">
        <f t="shared" si="5"/>
        <v>112.95090642807035</v>
      </c>
      <c r="K25" s="97">
        <f t="shared" si="6"/>
        <v>2.2671555912598307</v>
      </c>
      <c r="L25" s="115"/>
    </row>
    <row r="26" spans="1:12" ht="13.5" thickBot="1">
      <c r="A26" s="66" t="s">
        <v>32</v>
      </c>
      <c r="B26" s="17" t="s">
        <v>33</v>
      </c>
      <c r="C26" s="129">
        <v>6211</v>
      </c>
      <c r="D26" s="18">
        <f t="shared" si="0"/>
        <v>200.70769578775588</v>
      </c>
      <c r="E26" s="18">
        <f t="shared" si="1"/>
        <v>2.5713102877251086</v>
      </c>
      <c r="F26" s="129">
        <v>23609</v>
      </c>
      <c r="G26" s="16">
        <f t="shared" si="2"/>
        <v>137.1125578586072</v>
      </c>
      <c r="H26" s="16">
        <f t="shared" si="3"/>
        <v>3.0642454511354802</v>
      </c>
      <c r="I26" s="128">
        <f t="shared" si="4"/>
        <v>29820</v>
      </c>
      <c r="J26" s="98">
        <f t="shared" si="5"/>
        <v>146.80073351137804</v>
      </c>
      <c r="K26" s="99">
        <f t="shared" si="6"/>
        <v>2.9465908181384304</v>
      </c>
    </row>
    <row r="27" spans="1:12" ht="13.5" thickBot="1">
      <c r="A27" s="66" t="s">
        <v>34</v>
      </c>
      <c r="B27" s="17" t="s">
        <v>35</v>
      </c>
      <c r="C27" s="129">
        <v>10187</v>
      </c>
      <c r="D27" s="18">
        <f t="shared" si="0"/>
        <v>329.19164337302675</v>
      </c>
      <c r="E27" s="18">
        <f t="shared" si="1"/>
        <v>4.2173463051128133</v>
      </c>
      <c r="F27" s="129">
        <v>18799</v>
      </c>
      <c r="G27" s="16">
        <f t="shared" si="2"/>
        <v>109.17781249455534</v>
      </c>
      <c r="H27" s="16">
        <f t="shared" si="3"/>
        <v>2.4399487583504551</v>
      </c>
      <c r="I27" s="128">
        <f t="shared" si="4"/>
        <v>28986</v>
      </c>
      <c r="J27" s="98">
        <f t="shared" si="5"/>
        <v>142.69503895240791</v>
      </c>
      <c r="K27" s="99">
        <f t="shared" si="6"/>
        <v>2.8641811352971343</v>
      </c>
    </row>
    <row r="28" spans="1:12" ht="28.5" customHeight="1" thickBot="1">
      <c r="A28" s="66" t="s">
        <v>36</v>
      </c>
      <c r="B28" s="17" t="s">
        <v>56</v>
      </c>
      <c r="C28" s="129">
        <v>2476</v>
      </c>
      <c r="D28" s="18">
        <f t="shared" si="0"/>
        <v>80.011633355415171</v>
      </c>
      <c r="E28" s="18">
        <f t="shared" si="1"/>
        <v>1.0250465742082384</v>
      </c>
      <c r="F28" s="129">
        <v>64120</v>
      </c>
      <c r="G28" s="16">
        <f t="shared" si="2"/>
        <v>372.38583632910729</v>
      </c>
      <c r="H28" s="16">
        <f t="shared" si="3"/>
        <v>8.3222253516373836</v>
      </c>
      <c r="I28" s="128">
        <f t="shared" si="4"/>
        <v>66596</v>
      </c>
      <c r="J28" s="98">
        <f t="shared" si="5"/>
        <v>327.84512571843499</v>
      </c>
      <c r="K28" s="99">
        <f t="shared" si="6"/>
        <v>6.5805218687037863</v>
      </c>
    </row>
    <row r="29" spans="1:12" ht="16.899999999999999" customHeight="1">
      <c r="A29" s="137" t="s">
        <v>37</v>
      </c>
      <c r="B29" s="26" t="s">
        <v>38</v>
      </c>
      <c r="C29" s="124">
        <v>4579</v>
      </c>
      <c r="D29" s="28">
        <f t="shared" si="0"/>
        <v>147.96981790567287</v>
      </c>
      <c r="E29" s="28">
        <f t="shared" si="1"/>
        <v>1.8956737735458498</v>
      </c>
      <c r="F29" s="124">
        <v>49502</v>
      </c>
      <c r="G29" s="27">
        <f t="shared" si="2"/>
        <v>287.48976403561244</v>
      </c>
      <c r="H29" s="27">
        <f t="shared" si="3"/>
        <v>6.4249344877846815</v>
      </c>
      <c r="I29" s="125">
        <f t="shared" si="4"/>
        <v>54081</v>
      </c>
      <c r="J29" s="94">
        <f t="shared" si="5"/>
        <v>266.23509285810985</v>
      </c>
      <c r="K29" s="95">
        <f t="shared" si="6"/>
        <v>5.3438825632375737</v>
      </c>
    </row>
    <row r="30" spans="1:12" s="4" customFormat="1" ht="12.75" customHeight="1" thickBot="1">
      <c r="A30" s="138"/>
      <c r="B30" s="42" t="s">
        <v>39</v>
      </c>
      <c r="C30" s="68">
        <v>2307</v>
      </c>
      <c r="D30" s="33">
        <f t="shared" si="0"/>
        <v>74.550419285518089</v>
      </c>
      <c r="E30" s="33">
        <f t="shared" si="1"/>
        <v>0.95508176361001862</v>
      </c>
      <c r="F30" s="68">
        <v>18641</v>
      </c>
      <c r="G30" s="10">
        <f t="shared" si="2"/>
        <v>108.26020547428087</v>
      </c>
      <c r="H30" s="10">
        <f t="shared" si="3"/>
        <v>2.4194417152194707</v>
      </c>
      <c r="I30" s="84">
        <f t="shared" si="4"/>
        <v>20948</v>
      </c>
      <c r="J30" s="96">
        <f t="shared" si="5"/>
        <v>103.12480769940802</v>
      </c>
      <c r="K30" s="97">
        <f t="shared" si="6"/>
        <v>2.0699257028291025</v>
      </c>
      <c r="L30" s="115"/>
    </row>
    <row r="31" spans="1:12" ht="13.5" thickBot="1">
      <c r="A31" s="66" t="s">
        <v>40</v>
      </c>
      <c r="B31" s="19" t="s">
        <v>41</v>
      </c>
      <c r="C31" s="127">
        <v>109</v>
      </c>
      <c r="D31" s="8">
        <f t="shared" si="0"/>
        <v>3.5223215007028488</v>
      </c>
      <c r="E31" s="8">
        <f t="shared" si="1"/>
        <v>4.5125232871041192E-2</v>
      </c>
      <c r="F31" s="127">
        <v>1780</v>
      </c>
      <c r="G31" s="9">
        <f t="shared" si="2"/>
        <v>10.337598076509842</v>
      </c>
      <c r="H31" s="9">
        <f t="shared" si="3"/>
        <v>0.23102871375412573</v>
      </c>
      <c r="I31" s="128">
        <f t="shared" si="4"/>
        <v>1889</v>
      </c>
      <c r="J31" s="98">
        <f t="shared" si="5"/>
        <v>9.2993489471157993</v>
      </c>
      <c r="K31" s="99">
        <f t="shared" si="6"/>
        <v>0.18665694350984222</v>
      </c>
    </row>
    <row r="32" spans="1:12" ht="13.5" thickBot="1">
      <c r="A32" s="66" t="s">
        <v>42</v>
      </c>
      <c r="B32" s="19" t="s">
        <v>43</v>
      </c>
      <c r="C32" s="127">
        <v>220</v>
      </c>
      <c r="D32" s="8">
        <f t="shared" si="0"/>
        <v>7.1092727537121716</v>
      </c>
      <c r="E32" s="8">
        <f t="shared" si="1"/>
        <v>9.1078451666321669E-2</v>
      </c>
      <c r="F32" s="127">
        <v>0</v>
      </c>
      <c r="G32" s="9">
        <f t="shared" si="2"/>
        <v>0</v>
      </c>
      <c r="H32" s="9">
        <f t="shared" si="3"/>
        <v>0</v>
      </c>
      <c r="I32" s="128">
        <f t="shared" si="4"/>
        <v>220</v>
      </c>
      <c r="J32" s="98">
        <f t="shared" si="5"/>
        <v>1.0830369340208976</v>
      </c>
      <c r="K32" s="99">
        <f t="shared" si="6"/>
        <v>2.1738765257895865E-2</v>
      </c>
    </row>
    <row r="33" spans="1:12" ht="13.5" thickBot="1">
      <c r="A33" s="66" t="s">
        <v>44</v>
      </c>
      <c r="B33" s="17" t="s">
        <v>45</v>
      </c>
      <c r="C33" s="129">
        <v>1449</v>
      </c>
      <c r="D33" s="18">
        <f t="shared" si="0"/>
        <v>46.824255546040618</v>
      </c>
      <c r="E33" s="18">
        <f t="shared" si="1"/>
        <v>0.59987580211136415</v>
      </c>
      <c r="F33" s="129">
        <v>415</v>
      </c>
      <c r="G33" s="16">
        <f t="shared" si="2"/>
        <v>2.4101703380626875</v>
      </c>
      <c r="H33" s="16">
        <f t="shared" si="3"/>
        <v>5.3863436071888871E-2</v>
      </c>
      <c r="I33" s="128">
        <f t="shared" si="4"/>
        <v>1864</v>
      </c>
      <c r="J33" s="98">
        <f t="shared" si="5"/>
        <v>9.1762765682497882</v>
      </c>
      <c r="K33" s="99">
        <f t="shared" si="6"/>
        <v>0.18418662927599042</v>
      </c>
    </row>
    <row r="34" spans="1:12" ht="13.5" thickBot="1">
      <c r="A34" s="66" t="s">
        <v>46</v>
      </c>
      <c r="B34" s="17" t="s">
        <v>47</v>
      </c>
      <c r="C34" s="129">
        <v>14279</v>
      </c>
      <c r="D34" s="18">
        <f t="shared" si="0"/>
        <v>461.42411659207318</v>
      </c>
      <c r="E34" s="18">
        <f t="shared" si="1"/>
        <v>5.9114055061063961</v>
      </c>
      <c r="F34" s="129">
        <v>17071</v>
      </c>
      <c r="G34" s="16">
        <f t="shared" si="2"/>
        <v>99.142211665224437</v>
      </c>
      <c r="H34" s="16">
        <f t="shared" si="3"/>
        <v>2.215669198031843</v>
      </c>
      <c r="I34" s="128">
        <f t="shared" si="4"/>
        <v>31350</v>
      </c>
      <c r="J34" s="98">
        <f t="shared" si="5"/>
        <v>154.33276309797793</v>
      </c>
      <c r="K34" s="99">
        <f t="shared" si="6"/>
        <v>3.0977740492501606</v>
      </c>
    </row>
    <row r="35" spans="1:12" ht="13.5" thickBot="1">
      <c r="A35" s="66" t="s">
        <v>48</v>
      </c>
      <c r="B35" s="17" t="s">
        <v>49</v>
      </c>
      <c r="C35" s="129">
        <v>6367</v>
      </c>
      <c r="D35" s="18">
        <f t="shared" si="0"/>
        <v>205.7488164676609</v>
      </c>
      <c r="E35" s="18">
        <f t="shared" si="1"/>
        <v>2.6358931898157731</v>
      </c>
      <c r="F35" s="129">
        <v>29225</v>
      </c>
      <c r="G35" s="16">
        <f t="shared" si="2"/>
        <v>169.72826055393264</v>
      </c>
      <c r="H35" s="16">
        <f t="shared" si="3"/>
        <v>3.793154022170969</v>
      </c>
      <c r="I35" s="128">
        <f t="shared" si="4"/>
        <v>35592</v>
      </c>
      <c r="J35" s="98">
        <f t="shared" si="5"/>
        <v>175.21568434396269</v>
      </c>
      <c r="K35" s="99">
        <f t="shared" si="6"/>
        <v>3.5169369684501346</v>
      </c>
    </row>
    <row r="36" spans="1:12">
      <c r="A36" s="131" t="s">
        <v>57</v>
      </c>
      <c r="B36" s="25" t="s">
        <v>58</v>
      </c>
      <c r="C36" s="130">
        <v>43</v>
      </c>
      <c r="D36" s="120">
        <f t="shared" si="0"/>
        <v>1.389539674589197</v>
      </c>
      <c r="E36" s="120">
        <f t="shared" si="1"/>
        <v>1.780169737114469E-2</v>
      </c>
      <c r="F36" s="130">
        <v>4077</v>
      </c>
      <c r="G36" s="120">
        <f t="shared" si="2"/>
        <v>23.677745706702595</v>
      </c>
      <c r="H36" s="120">
        <f t="shared" si="3"/>
        <v>0.5291595876267251</v>
      </c>
      <c r="I36" s="125">
        <f t="shared" si="4"/>
        <v>4120</v>
      </c>
      <c r="J36" s="121">
        <f t="shared" si="5"/>
        <v>20.282328037118628</v>
      </c>
      <c r="K36" s="122">
        <f t="shared" si="6"/>
        <v>0.40710778573877709</v>
      </c>
    </row>
    <row r="37" spans="1:12" s="4" customFormat="1" ht="12">
      <c r="A37" s="132"/>
      <c r="B37" s="20" t="s">
        <v>59</v>
      </c>
      <c r="C37" s="73">
        <v>10</v>
      </c>
      <c r="D37" s="72">
        <f t="shared" si="0"/>
        <v>0.32314876153237143</v>
      </c>
      <c r="E37" s="72">
        <f t="shared" si="1"/>
        <v>4.1399296211964394E-3</v>
      </c>
      <c r="F37" s="73">
        <v>265</v>
      </c>
      <c r="G37" s="72">
        <f t="shared" si="2"/>
        <v>1.5390244327388247</v>
      </c>
      <c r="H37" s="72">
        <f t="shared" si="3"/>
        <v>3.4394724238676025E-2</v>
      </c>
      <c r="I37" s="102">
        <f t="shared" si="4"/>
        <v>275</v>
      </c>
      <c r="J37" s="103">
        <f t="shared" si="5"/>
        <v>1.3537961675261221</v>
      </c>
      <c r="K37" s="104">
        <f t="shared" si="6"/>
        <v>2.7173456572369831E-2</v>
      </c>
      <c r="L37" s="115"/>
    </row>
    <row r="38" spans="1:12" s="4" customFormat="1" thickBot="1">
      <c r="A38" s="133"/>
      <c r="B38" s="42" t="s">
        <v>60</v>
      </c>
      <c r="C38" s="73">
        <v>17</v>
      </c>
      <c r="D38" s="76">
        <f t="shared" si="0"/>
        <v>0.54935289460503145</v>
      </c>
      <c r="E38" s="76">
        <f t="shared" si="1"/>
        <v>7.0378803560339478E-3</v>
      </c>
      <c r="F38" s="77">
        <v>113</v>
      </c>
      <c r="G38" s="76">
        <f t="shared" si="2"/>
        <v>0.65626324867731012</v>
      </c>
      <c r="H38" s="76">
        <f t="shared" si="3"/>
        <v>1.4666429581020343E-2</v>
      </c>
      <c r="I38" s="105">
        <f t="shared" si="4"/>
        <v>130</v>
      </c>
      <c r="J38" s="106">
        <f t="shared" si="5"/>
        <v>0.6399763701032577</v>
      </c>
      <c r="K38" s="107">
        <f t="shared" si="6"/>
        <v>1.2845634016029376E-2</v>
      </c>
      <c r="L38" s="115"/>
    </row>
    <row r="39" spans="1:12" s="58" customFormat="1" ht="19.149999999999999" customHeight="1" thickBot="1">
      <c r="A39" s="156"/>
      <c r="B39" s="157" t="s">
        <v>64</v>
      </c>
      <c r="C39" s="158">
        <f>C7+C9+C11+C12+SUM(C14:C18)+C22+SUM(C26:C29)+SUM(C31:C36)</f>
        <v>241550</v>
      </c>
      <c r="D39" s="159">
        <f t="shared" si="0"/>
        <v>7805.6583348144322</v>
      </c>
      <c r="E39" s="162">
        <f t="shared" si="1"/>
        <v>100</v>
      </c>
      <c r="F39" s="158">
        <f>F7+F9+F11+F12+SUM(F14:F18)+F22+SUM(F26:F29)+SUM(F31:F36)</f>
        <v>770467</v>
      </c>
      <c r="G39" s="159">
        <f t="shared" si="2"/>
        <v>4474.5944815810717</v>
      </c>
      <c r="H39" s="162">
        <f t="shared" si="3"/>
        <v>100</v>
      </c>
      <c r="I39" s="158">
        <f>I7+I9+I11+I12+SUM(I14:I18)+I22+SUM(I26:I29)+SUM(I31:I36)</f>
        <v>1012017</v>
      </c>
      <c r="J39" s="159">
        <f t="shared" si="5"/>
        <v>4982.0535857137584</v>
      </c>
      <c r="K39" s="163">
        <f t="shared" si="6"/>
        <v>100</v>
      </c>
    </row>
    <row r="40" spans="1:12">
      <c r="A40" s="53"/>
      <c r="B40" s="51"/>
    </row>
    <row r="41" spans="1:12">
      <c r="A41" s="53"/>
      <c r="B41" s="54"/>
    </row>
    <row r="42" spans="1:12">
      <c r="A42" s="53"/>
      <c r="B42" s="51"/>
    </row>
    <row r="43" spans="1:12">
      <c r="A43" s="53"/>
      <c r="B43" s="123"/>
    </row>
  </sheetData>
  <mergeCells count="14">
    <mergeCell ref="A36:A38"/>
    <mergeCell ref="A29:A30"/>
    <mergeCell ref="A5:A6"/>
    <mergeCell ref="B5:B6"/>
    <mergeCell ref="A22:A25"/>
    <mergeCell ref="A7:A8"/>
    <mergeCell ref="A9:A10"/>
    <mergeCell ref="A12:A13"/>
    <mergeCell ref="A18:A21"/>
    <mergeCell ref="A2:K2"/>
    <mergeCell ref="A4:C4"/>
    <mergeCell ref="C5:E5"/>
    <mergeCell ref="F5:H5"/>
    <mergeCell ref="I5:K5"/>
  </mergeCells>
  <phoneticPr fontId="0" type="noConversion"/>
  <printOptions horizontalCentered="1" verticalCentered="1"/>
  <pageMargins left="0.35433070866141736" right="0.35433070866141736" top="0.19685039370078741" bottom="0.39370078740157483" header="0" footer="0"/>
  <pageSetup paperSize="9" scale="97" fitToHeight="0" orientation="landscape" blackAndWhite="1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Елена</vt:lpstr>
      <vt:lpstr>Област Велико Търново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инж. Иванка Стойчева</cp:lastModifiedBy>
  <cp:lastPrinted>2018-06-14T10:10:42Z</cp:lastPrinted>
  <dcterms:created xsi:type="dcterms:W3CDTF">2006-06-22T08:07:32Z</dcterms:created>
  <dcterms:modified xsi:type="dcterms:W3CDTF">2024-05-28T06:12:24Z</dcterms:modified>
</cp:coreProperties>
</file>