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Тази_работна_книга"/>
  <bookViews>
    <workbookView xWindow="0" yWindow="0" windowWidth="25980" windowHeight="8670" tabRatio="842" activeTab="0"/>
  </bookViews>
  <sheets>
    <sheet name="Област ВТ - хоспитализации" sheetId="1" r:id="rId1"/>
    <sheet name="Област ВТ - дневни случаи" sheetId="2" r:id="rId2"/>
  </sheets>
  <definedNames>
    <definedName name="_xlnm.Print_Area" localSheetId="1">'Област ВТ - дневни случаи'!$A$1:$K$2</definedName>
    <definedName name="_xlnm.Print_Area" localSheetId="0">'Област ВТ - хоспитализации'!$A$1:$K$61</definedName>
    <definedName name="_xlnm.Print_Titles" localSheetId="0">'Област ВТ - хоспитализации'!$3:$4</definedName>
  </definedNames>
  <calcPr fullCalcOnLoad="1"/>
</workbook>
</file>

<file path=xl/sharedStrings.xml><?xml version="1.0" encoding="utf-8"?>
<sst xmlns="http://schemas.openxmlformats.org/spreadsheetml/2006/main" count="186" uniqueCount="90">
  <si>
    <t>Клас</t>
  </si>
  <si>
    <t>0 - 17 години</t>
  </si>
  <si>
    <t>над 18 години</t>
  </si>
  <si>
    <t>общо</t>
  </si>
  <si>
    <t>по МКБ</t>
  </si>
  <si>
    <t>Класове болести</t>
  </si>
  <si>
    <t>Брой</t>
  </si>
  <si>
    <t>На 1000 д. население</t>
  </si>
  <si>
    <t>Отн. дял %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</si>
  <si>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</si>
  <si>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</si>
  <si>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</si>
  <si>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</si>
  <si>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</si>
  <si>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</si>
  <si>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</si>
  <si>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</si>
  <si>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</si>
  <si>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XI.</t>
  </si>
  <si>
    <t>XIV.</t>
  </si>
  <si>
    <t>XV.</t>
  </si>
  <si>
    <t>XVI.</t>
  </si>
  <si>
    <t>ОБЩО</t>
  </si>
  <si>
    <t xml:space="preserve">  Отоци, протеинурия и хипертонични усложнения</t>
  </si>
  <si>
    <t xml:space="preserve"> Някои инфекциозни и паразитни болести </t>
  </si>
  <si>
    <t xml:space="preserve"> Болести на окото и придатъците му</t>
  </si>
  <si>
    <t>Х.</t>
  </si>
  <si>
    <t>XVIII.</t>
  </si>
  <si>
    <t>XIX.</t>
  </si>
  <si>
    <t xml:space="preserve">  от тях: Тубулоинтестициални болести на бъбреците</t>
  </si>
  <si>
    <t xml:space="preserve"> Бременност, раждане и послеродов период</t>
  </si>
  <si>
    <t xml:space="preserve">      Отравяния и токсични въздействия</t>
  </si>
  <si>
    <t xml:space="preserve">       от тях:  Спонтанен аборт</t>
  </si>
  <si>
    <t xml:space="preserve">  Нормално  (спонтанно)  раждане</t>
  </si>
  <si>
    <t xml:space="preserve">  в т.ч. Чревни инфекции</t>
  </si>
  <si>
    <t xml:space="preserve">              Туберкулоза</t>
  </si>
  <si>
    <t xml:space="preserve"> Новообразувания</t>
  </si>
  <si>
    <t xml:space="preserve">  в т.ч. Злокачествени новообразувания</t>
  </si>
  <si>
    <t xml:space="preserve"> Болести на кръвта и кръвотворните органи</t>
  </si>
  <si>
    <t xml:space="preserve"> Болести на ендокринната система, разстройства на  храненето и на обмяната на веществата</t>
  </si>
  <si>
    <t xml:space="preserve"> Психични и поведенчески разстройства</t>
  </si>
  <si>
    <t xml:space="preserve"> Болести на нервната система </t>
  </si>
  <si>
    <t xml:space="preserve">  в т.ч. Епилепсия, епилептичен статус</t>
  </si>
  <si>
    <t xml:space="preserve"> Болести на ухото и мастоидния израстък</t>
  </si>
  <si>
    <t xml:space="preserve"> Болести на органите на кръвообращението</t>
  </si>
  <si>
    <t xml:space="preserve">  в т.ч. Хипертонични болести</t>
  </si>
  <si>
    <t xml:space="preserve">             Исхемична болест на сърцето</t>
  </si>
  <si>
    <t xml:space="preserve">             Мозъчносъдови болести</t>
  </si>
  <si>
    <t xml:space="preserve"> Болести на дихателната система</t>
  </si>
  <si>
    <t xml:space="preserve">  в т.ч. Остри инфекции на горните дих. пътища</t>
  </si>
  <si>
    <t xml:space="preserve">             Пневмонии  (вирусни и бактериални)</t>
  </si>
  <si>
    <t xml:space="preserve"> Болести на храносмилателната система</t>
  </si>
  <si>
    <t xml:space="preserve">  в т.ч. Язва на стомаха и дванадесетопръстника</t>
  </si>
  <si>
    <t xml:space="preserve">             Апендицит</t>
  </si>
  <si>
    <t xml:space="preserve">             Хернии</t>
  </si>
  <si>
    <t xml:space="preserve">            Холелитиаза и холецистит</t>
  </si>
  <si>
    <t xml:space="preserve"> Болести на пикочо-половата система</t>
  </si>
  <si>
    <t xml:space="preserve">  в т.ч. Болести на пикочната система</t>
  </si>
  <si>
    <t xml:space="preserve">   в т.ч.   Аборт</t>
  </si>
  <si>
    <t xml:space="preserve"> Болести на кожата и подкожната тъкан</t>
  </si>
  <si>
    <t xml:space="preserve"> Болести на костно-мускулната система и на съединителната тъкан</t>
  </si>
  <si>
    <t xml:space="preserve"> Вродени аномалии  (пороци на развитието)</t>
  </si>
  <si>
    <t xml:space="preserve"> Някои състояния, възникващи през перинаталния период</t>
  </si>
  <si>
    <t xml:space="preserve"> Симптоми, признаци и отклонения от нормата</t>
  </si>
  <si>
    <t xml:space="preserve"> Травми и отравяния</t>
  </si>
  <si>
    <t xml:space="preserve">  в т.ч.  Травми на главата и шията</t>
  </si>
  <si>
    <t xml:space="preserve">              Травми на гр. кош, корема и таза</t>
  </si>
  <si>
    <t xml:space="preserve">             Травми на раменен пояс и горен крайник</t>
  </si>
  <si>
    <t xml:space="preserve">            Травми на тазобедр.става и долен крайник</t>
  </si>
  <si>
    <t xml:space="preserve">                           от тях:    счупвания</t>
  </si>
  <si>
    <t xml:space="preserve">                           от тях: счупвания</t>
  </si>
  <si>
    <t xml:space="preserve">                           от тях счупвания</t>
  </si>
  <si>
    <t xml:space="preserve">                          от тях: счупвания</t>
  </si>
  <si>
    <t>XIІ.</t>
  </si>
  <si>
    <t>XІІІ.</t>
  </si>
  <si>
    <t>XVIІ.</t>
  </si>
  <si>
    <t xml:space="preserve">    в т.ч. Захарен диабет</t>
  </si>
  <si>
    <t xml:space="preserve">            Родова  травма</t>
  </si>
  <si>
    <t xml:space="preserve"> в т.ч.  Забавен фетален растеж, хипотр. и разстр., свърз. със скъсяване срока на брем. и ниско тегло при раждане</t>
  </si>
  <si>
    <t xml:space="preserve">                  Хронична бъбречна недостатъчност</t>
  </si>
  <si>
    <t xml:space="preserve">             ХОББ -J44</t>
  </si>
  <si>
    <t xml:space="preserve">             Астма</t>
  </si>
  <si>
    <t xml:space="preserve"> Кодове за специални цели U00–U85</t>
  </si>
  <si>
    <t>ХXІІ.</t>
  </si>
  <si>
    <t>COVID-19, идентифициран вирус U07.1</t>
  </si>
  <si>
    <t>COVID-19, неидентифициран вирус U07.2</t>
  </si>
  <si>
    <r>
      <rPr>
        <b/>
        <sz val="10"/>
        <rFont val="Hebar"/>
        <family val="0"/>
      </rPr>
      <t>ДНЕВНИ СЛУЧАИ ПО ВИД ЗАБОЛЯВАНЕ И ВЪЗРАСТОВА ГРУПА</t>
    </r>
    <r>
      <rPr>
        <sz val="10"/>
        <rFont val="Hebar"/>
        <family val="0"/>
      </rPr>
      <t xml:space="preserve"> В ЛЕЧЕБНИТЕ ЗАВЕДЕНИЯ ЗА БОЛНИЧНА ПОМОЩ В ОБЛАСТ ВЕЛИКО ТЪРНОВО ПРЕЗ</t>
    </r>
    <r>
      <rPr>
        <b/>
        <sz val="11"/>
        <rFont val="Hebar"/>
        <family val="0"/>
      </rPr>
      <t xml:space="preserve"> 2023 год.  </t>
    </r>
  </si>
  <si>
    <t xml:space="preserve">      COVID-19, идентифициран вирус U07.1</t>
  </si>
  <si>
    <t xml:space="preserve">     COVID-19, неидентифициран вирус U07.2</t>
  </si>
  <si>
    <r>
      <rPr>
        <b/>
        <sz val="10"/>
        <rFont val="Hebar"/>
        <family val="0"/>
      </rPr>
      <t xml:space="preserve">ХОСПИТАЛИЗАЦИИ ПО ВИД ЗАБОЛЯВАНЕ И ВЪЗРАСТОВА ГРУПА </t>
    </r>
    <r>
      <rPr>
        <sz val="10"/>
        <rFont val="Hebar"/>
        <family val="0"/>
      </rPr>
      <t xml:space="preserve">В ЛЕЧЕБНИТЕ ЗАВЕДЕНИЯ ЗА БОЛНИЧНА ПОМОЩ В ОБЛАСТ ВЕЛИКО ТЪРНОВО ПРЕЗ </t>
    </r>
    <r>
      <rPr>
        <b/>
        <sz val="11"/>
        <rFont val="Hebar"/>
        <family val="0"/>
      </rPr>
      <t xml:space="preserve"> 2023 год.  </t>
    </r>
  </si>
</sst>
</file>

<file path=xl/styles.xml><?xml version="1.0" encoding="utf-8"?>
<styleSheet xmlns="http://schemas.openxmlformats.org/spreadsheetml/2006/main">
  <numFmts count="3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00"/>
    <numFmt numFmtId="183" formatCode="0.0000"/>
    <numFmt numFmtId="184" formatCode="0.0"/>
    <numFmt numFmtId="185" formatCode="0.000000"/>
    <numFmt numFmtId="186" formatCode="0.00000"/>
    <numFmt numFmtId="187" formatCode="0.0%"/>
    <numFmt numFmtId="188" formatCode="0;[Red]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[$-402]dd\ mmmm\ yyyy\ &quot;г.&quot;"/>
  </numFmts>
  <fonts count="49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i/>
      <sz val="9"/>
      <name val="Hebar"/>
      <family val="2"/>
    </font>
    <font>
      <sz val="11"/>
      <name val="Hebar"/>
      <family val="2"/>
    </font>
    <font>
      <b/>
      <sz val="11"/>
      <name val="Hebar"/>
      <family val="2"/>
    </font>
    <font>
      <i/>
      <sz val="10"/>
      <name val="Times New Roman"/>
      <family val="1"/>
    </font>
    <font>
      <b/>
      <sz val="10"/>
      <name val="Times New Roman"/>
      <family val="1"/>
    </font>
    <font>
      <sz val="9"/>
      <name val="Hebar"/>
      <family val="0"/>
    </font>
    <font>
      <i/>
      <sz val="9"/>
      <name val="Times New Roman"/>
      <family val="1"/>
    </font>
    <font>
      <i/>
      <sz val="11"/>
      <name val="Heba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61"/>
      <name val="Hebar"/>
      <family val="0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u val="single"/>
      <sz val="10"/>
      <color indexed="30"/>
      <name val="Hebar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right" vertical="center"/>
    </xf>
    <xf numFmtId="2" fontId="2" fillId="0" borderId="14" xfId="0" applyNumberFormat="1" applyFont="1" applyFill="1" applyBorder="1" applyAlignment="1">
      <alignment horizontal="right" vertical="center"/>
    </xf>
    <xf numFmtId="184" fontId="2" fillId="0" borderId="15" xfId="0" applyNumberFormat="1" applyFont="1" applyFill="1" applyBorder="1" applyAlignment="1">
      <alignment horizontal="right" vertical="center"/>
    </xf>
    <xf numFmtId="184" fontId="2" fillId="0" borderId="16" xfId="0" applyNumberFormat="1" applyFont="1" applyFill="1" applyBorder="1" applyAlignment="1">
      <alignment horizontal="right" vertical="center"/>
    </xf>
    <xf numFmtId="184" fontId="2" fillId="0" borderId="17" xfId="0" applyNumberFormat="1" applyFont="1" applyFill="1" applyBorder="1" applyAlignment="1">
      <alignment horizontal="right" vertical="center"/>
    </xf>
    <xf numFmtId="0" fontId="7" fillId="0" borderId="18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right" vertical="center"/>
    </xf>
    <xf numFmtId="184" fontId="2" fillId="0" borderId="21" xfId="0" applyNumberFormat="1" applyFont="1" applyFill="1" applyBorder="1" applyAlignment="1">
      <alignment horizontal="right" vertical="center"/>
    </xf>
    <xf numFmtId="2" fontId="2" fillId="0" borderId="22" xfId="0" applyNumberFormat="1" applyFont="1" applyFill="1" applyBorder="1" applyAlignment="1">
      <alignment horizontal="right" vertical="center"/>
    </xf>
    <xf numFmtId="184" fontId="0" fillId="0" borderId="15" xfId="0" applyNumberFormat="1" applyFont="1" applyFill="1" applyBorder="1" applyAlignment="1">
      <alignment horizontal="right" vertical="center"/>
    </xf>
    <xf numFmtId="184" fontId="2" fillId="0" borderId="21" xfId="0" applyNumberFormat="1" applyFont="1" applyBorder="1" applyAlignment="1">
      <alignment horizontal="right" vertical="center"/>
    </xf>
    <xf numFmtId="184" fontId="0" fillId="0" borderId="16" xfId="0" applyNumberFormat="1" applyFont="1" applyFill="1" applyBorder="1" applyAlignment="1">
      <alignment horizontal="right" vertical="center"/>
    </xf>
    <xf numFmtId="184" fontId="0" fillId="0" borderId="17" xfId="0" applyNumberFormat="1" applyFont="1" applyFill="1" applyBorder="1" applyAlignment="1">
      <alignment horizontal="right" vertical="center"/>
    </xf>
    <xf numFmtId="184" fontId="2" fillId="0" borderId="23" xfId="0" applyNumberFormat="1" applyFont="1" applyFill="1" applyBorder="1" applyAlignment="1">
      <alignment horizontal="right" vertical="center"/>
    </xf>
    <xf numFmtId="184" fontId="2" fillId="0" borderId="24" xfId="0" applyNumberFormat="1" applyFont="1" applyFill="1" applyBorder="1" applyAlignment="1">
      <alignment horizontal="right" vertical="center"/>
    </xf>
    <xf numFmtId="184" fontId="2" fillId="0" borderId="18" xfId="0" applyNumberFormat="1" applyFont="1" applyFill="1" applyBorder="1" applyAlignment="1">
      <alignment horizontal="right" vertical="center"/>
    </xf>
    <xf numFmtId="0" fontId="1" fillId="33" borderId="25" xfId="0" applyFont="1" applyFill="1" applyBorder="1" applyAlignment="1">
      <alignment horizontal="center" vertical="center"/>
    </xf>
    <xf numFmtId="0" fontId="8" fillId="33" borderId="26" xfId="0" applyFont="1" applyFill="1" applyBorder="1" applyAlignment="1">
      <alignment horizontal="left" vertical="center" wrapText="1"/>
    </xf>
    <xf numFmtId="1" fontId="6" fillId="33" borderId="25" xfId="0" applyNumberFormat="1" applyFont="1" applyFill="1" applyBorder="1" applyAlignment="1">
      <alignment horizontal="right" vertical="center"/>
    </xf>
    <xf numFmtId="2" fontId="6" fillId="33" borderId="27" xfId="0" applyNumberFormat="1" applyFont="1" applyFill="1" applyBorder="1" applyAlignment="1">
      <alignment horizontal="right" vertical="center"/>
    </xf>
    <xf numFmtId="184" fontId="6" fillId="33" borderId="26" xfId="0" applyNumberFormat="1" applyFont="1" applyFill="1" applyBorder="1" applyAlignment="1">
      <alignment horizontal="right" vertical="center"/>
    </xf>
    <xf numFmtId="0" fontId="6" fillId="33" borderId="19" xfId="0" applyFont="1" applyFill="1" applyBorder="1" applyAlignment="1">
      <alignment horizontal="center" vertical="center"/>
    </xf>
    <xf numFmtId="0" fontId="8" fillId="33" borderId="26" xfId="0" applyFont="1" applyFill="1" applyBorder="1" applyAlignment="1">
      <alignment horizontal="left" vertical="center"/>
    </xf>
    <xf numFmtId="2" fontId="6" fillId="33" borderId="27" xfId="0" applyNumberFormat="1" applyFont="1" applyFill="1" applyBorder="1" applyAlignment="1">
      <alignment horizontal="right" vertical="center"/>
    </xf>
    <xf numFmtId="184" fontId="6" fillId="33" borderId="26" xfId="0" applyNumberFormat="1" applyFont="1" applyFill="1" applyBorder="1" applyAlignment="1">
      <alignment horizontal="right" vertical="center"/>
    </xf>
    <xf numFmtId="184" fontId="6" fillId="33" borderId="28" xfId="0" applyNumberFormat="1" applyFont="1" applyFill="1" applyBorder="1" applyAlignment="1">
      <alignment horizontal="right" vertical="center"/>
    </xf>
    <xf numFmtId="0" fontId="1" fillId="33" borderId="25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right" vertical="center" indent="1"/>
    </xf>
    <xf numFmtId="1" fontId="6" fillId="33" borderId="25" xfId="0" applyNumberFormat="1" applyFont="1" applyFill="1" applyBorder="1" applyAlignment="1">
      <alignment horizontal="right" vertical="center" indent="1"/>
    </xf>
    <xf numFmtId="0" fontId="5" fillId="33" borderId="29" xfId="0" applyFont="1" applyFill="1" applyBorder="1" applyAlignment="1">
      <alignment vertical="center"/>
    </xf>
    <xf numFmtId="0" fontId="9" fillId="0" borderId="30" xfId="0" applyFont="1" applyBorder="1" applyAlignment="1">
      <alignment horizontal="centerContinuous" vertical="center"/>
    </xf>
    <xf numFmtId="0" fontId="9" fillId="0" borderId="31" xfId="0" applyFont="1" applyBorder="1" applyAlignment="1">
      <alignment horizontal="centerContinuous" vertical="center"/>
    </xf>
    <xf numFmtId="0" fontId="9" fillId="0" borderId="32" xfId="0" applyFont="1" applyBorder="1" applyAlignment="1">
      <alignment horizontal="centerContinuous" vertical="center"/>
    </xf>
    <xf numFmtId="0" fontId="9" fillId="0" borderId="3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184" fontId="6" fillId="33" borderId="28" xfId="0" applyNumberFormat="1" applyFont="1" applyFill="1" applyBorder="1" applyAlignment="1">
      <alignment horizontal="right" vertical="center"/>
    </xf>
    <xf numFmtId="0" fontId="6" fillId="33" borderId="29" xfId="0" applyFont="1" applyFill="1" applyBorder="1" applyAlignment="1">
      <alignment horizontal="center" vertical="center"/>
    </xf>
    <xf numFmtId="2" fontId="1" fillId="33" borderId="27" xfId="0" applyNumberFormat="1" applyFont="1" applyFill="1" applyBorder="1" applyAlignment="1">
      <alignment horizontal="right" vertical="center"/>
    </xf>
    <xf numFmtId="184" fontId="1" fillId="33" borderId="28" xfId="0" applyNumberFormat="1" applyFont="1" applyFill="1" applyBorder="1" applyAlignment="1">
      <alignment horizontal="right" vertical="center"/>
    </xf>
    <xf numFmtId="184" fontId="6" fillId="33" borderId="15" xfId="0" applyNumberFormat="1" applyFont="1" applyFill="1" applyBorder="1" applyAlignment="1">
      <alignment horizontal="right" vertical="center"/>
    </xf>
    <xf numFmtId="184" fontId="4" fillId="0" borderId="17" xfId="0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2" fontId="11" fillId="33" borderId="27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left" vertical="center"/>
    </xf>
    <xf numFmtId="1" fontId="6" fillId="33" borderId="25" xfId="0" applyNumberFormat="1" applyFont="1" applyFill="1" applyBorder="1" applyAlignment="1">
      <alignment horizontal="right" vertical="center" indent="1"/>
    </xf>
    <xf numFmtId="1" fontId="5" fillId="33" borderId="25" xfId="0" applyNumberFormat="1" applyFont="1" applyFill="1" applyBorder="1" applyAlignment="1">
      <alignment horizontal="right" vertical="center" indent="1"/>
    </xf>
    <xf numFmtId="1" fontId="6" fillId="33" borderId="11" xfId="0" applyNumberFormat="1" applyFont="1" applyFill="1" applyBorder="1" applyAlignment="1">
      <alignment horizontal="right" vertical="center" indent="1"/>
    </xf>
    <xf numFmtId="0" fontId="5" fillId="7" borderId="0" xfId="0" applyFont="1" applyFill="1" applyBorder="1" applyAlignment="1">
      <alignment vertical="center" wrapText="1"/>
    </xf>
    <xf numFmtId="0" fontId="1" fillId="33" borderId="29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  <xf numFmtId="0" fontId="6" fillId="33" borderId="34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Fill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2" fontId="4" fillId="0" borderId="14" xfId="0" applyNumberFormat="1" applyFont="1" applyFill="1" applyBorder="1" applyAlignment="1">
      <alignment horizontal="right" vertical="center"/>
    </xf>
    <xf numFmtId="2" fontId="2" fillId="0" borderId="36" xfId="0" applyNumberFormat="1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center" vertical="center"/>
    </xf>
    <xf numFmtId="0" fontId="6" fillId="33" borderId="38" xfId="0" applyFont="1" applyFill="1" applyBorder="1" applyAlignment="1">
      <alignment horizontal="center" vertical="center"/>
    </xf>
    <xf numFmtId="2" fontId="2" fillId="0" borderId="36" xfId="0" applyNumberFormat="1" applyFont="1" applyFill="1" applyBorder="1" applyAlignment="1">
      <alignment horizontal="right" vertical="center"/>
    </xf>
    <xf numFmtId="2" fontId="1" fillId="33" borderId="39" xfId="0" applyNumberFormat="1" applyFont="1" applyFill="1" applyBorder="1" applyAlignment="1">
      <alignment horizontal="right" vertical="center"/>
    </xf>
    <xf numFmtId="184" fontId="1" fillId="33" borderId="40" xfId="0" applyNumberFormat="1" applyFont="1" applyFill="1" applyBorder="1" applyAlignment="1">
      <alignment horizontal="right" vertical="center"/>
    </xf>
    <xf numFmtId="2" fontId="6" fillId="33" borderId="41" xfId="0" applyNumberFormat="1" applyFont="1" applyFill="1" applyBorder="1" applyAlignment="1">
      <alignment horizontal="right" vertical="center"/>
    </xf>
    <xf numFmtId="184" fontId="6" fillId="33" borderId="42" xfId="0" applyNumberFormat="1" applyFont="1" applyFill="1" applyBorder="1" applyAlignment="1">
      <alignment horizontal="right" vertical="center"/>
    </xf>
    <xf numFmtId="2" fontId="6" fillId="33" borderId="39" xfId="0" applyNumberFormat="1" applyFont="1" applyFill="1" applyBorder="1" applyAlignment="1">
      <alignment horizontal="right" vertical="center"/>
    </xf>
    <xf numFmtId="184" fontId="6" fillId="33" borderId="40" xfId="0" applyNumberFormat="1" applyFont="1" applyFill="1" applyBorder="1" applyAlignment="1">
      <alignment horizontal="right" vertical="center"/>
    </xf>
    <xf numFmtId="2" fontId="1" fillId="33" borderId="41" xfId="0" applyNumberFormat="1" applyFont="1" applyFill="1" applyBorder="1" applyAlignment="1">
      <alignment horizontal="right" vertical="center"/>
    </xf>
    <xf numFmtId="184" fontId="1" fillId="33" borderId="42" xfId="0" applyNumberFormat="1" applyFont="1" applyFill="1" applyBorder="1" applyAlignment="1">
      <alignment horizontal="right" vertical="center"/>
    </xf>
    <xf numFmtId="184" fontId="2" fillId="0" borderId="37" xfId="0" applyNumberFormat="1" applyFont="1" applyFill="1" applyBorder="1" applyAlignment="1">
      <alignment horizontal="right" vertical="center"/>
    </xf>
    <xf numFmtId="184" fontId="2" fillId="0" borderId="43" xfId="0" applyNumberFormat="1" applyFont="1" applyFill="1" applyBorder="1" applyAlignment="1">
      <alignment horizontal="right" vertical="center"/>
    </xf>
    <xf numFmtId="184" fontId="4" fillId="0" borderId="23" xfId="0" applyNumberFormat="1" applyFont="1" applyFill="1" applyBorder="1" applyAlignment="1">
      <alignment horizontal="right" vertical="center"/>
    </xf>
    <xf numFmtId="0" fontId="5" fillId="0" borderId="44" xfId="0" applyFont="1" applyFill="1" applyBorder="1" applyAlignment="1">
      <alignment horizontal="right" vertical="center" indent="1"/>
    </xf>
    <xf numFmtId="0" fontId="6" fillId="0" borderId="25" xfId="0" applyFont="1" applyFill="1" applyBorder="1" applyAlignment="1">
      <alignment horizontal="right" vertical="center" indent="1"/>
    </xf>
    <xf numFmtId="0" fontId="5" fillId="0" borderId="45" xfId="0" applyFont="1" applyFill="1" applyBorder="1" applyAlignment="1">
      <alignment horizontal="right" vertical="center" indent="1"/>
    </xf>
    <xf numFmtId="0" fontId="5" fillId="0" borderId="25" xfId="0" applyFont="1" applyFill="1" applyBorder="1" applyAlignment="1">
      <alignment horizontal="right" vertical="center" indent="1"/>
    </xf>
    <xf numFmtId="0" fontId="7" fillId="0" borderId="18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/>
    </xf>
    <xf numFmtId="0" fontId="8" fillId="33" borderId="15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left" vertical="center"/>
    </xf>
    <xf numFmtId="0" fontId="8" fillId="33" borderId="46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justify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left" vertical="center"/>
    </xf>
    <xf numFmtId="0" fontId="8" fillId="33" borderId="26" xfId="0" applyFont="1" applyFill="1" applyBorder="1" applyAlignment="1">
      <alignment horizontal="right" vertical="center"/>
    </xf>
    <xf numFmtId="0" fontId="9" fillId="0" borderId="47" xfId="0" applyFont="1" applyBorder="1" applyAlignment="1">
      <alignment horizontal="center" vertical="center"/>
    </xf>
    <xf numFmtId="0" fontId="6" fillId="33" borderId="48" xfId="0" applyFont="1" applyFill="1" applyBorder="1" applyAlignment="1">
      <alignment horizontal="right" vertical="center" indent="1"/>
    </xf>
    <xf numFmtId="0" fontId="5" fillId="0" borderId="49" xfId="0" applyFont="1" applyFill="1" applyBorder="1" applyAlignment="1">
      <alignment horizontal="right" vertical="center" indent="1"/>
    </xf>
    <xf numFmtId="0" fontId="5" fillId="0" borderId="50" xfId="0" applyFont="1" applyFill="1" applyBorder="1" applyAlignment="1">
      <alignment horizontal="right" vertical="center" indent="1"/>
    </xf>
    <xf numFmtId="0" fontId="5" fillId="0" borderId="48" xfId="0" applyFont="1" applyFill="1" applyBorder="1" applyAlignment="1">
      <alignment horizontal="right" vertical="center" indent="1"/>
    </xf>
    <xf numFmtId="1" fontId="5" fillId="0" borderId="51" xfId="0" applyNumberFormat="1" applyFont="1" applyFill="1" applyBorder="1" applyAlignment="1">
      <alignment horizontal="right" vertical="center" indent="1"/>
    </xf>
    <xf numFmtId="1" fontId="6" fillId="33" borderId="48" xfId="0" applyNumberFormat="1" applyFont="1" applyFill="1" applyBorder="1" applyAlignment="1">
      <alignment horizontal="right" vertical="center" indent="1"/>
    </xf>
    <xf numFmtId="1" fontId="6" fillId="33" borderId="50" xfId="0" applyNumberFormat="1" applyFont="1" applyFill="1" applyBorder="1" applyAlignment="1">
      <alignment horizontal="right" vertical="center" indent="1"/>
    </xf>
    <xf numFmtId="1" fontId="5" fillId="0" borderId="52" xfId="0" applyNumberFormat="1" applyFont="1" applyFill="1" applyBorder="1" applyAlignment="1">
      <alignment horizontal="right" vertical="center" indent="1"/>
    </xf>
    <xf numFmtId="1" fontId="5" fillId="0" borderId="47" xfId="0" applyNumberFormat="1" applyFont="1" applyFill="1" applyBorder="1" applyAlignment="1">
      <alignment horizontal="right" vertical="center" indent="1"/>
    </xf>
    <xf numFmtId="1" fontId="5" fillId="0" borderId="53" xfId="0" applyNumberFormat="1" applyFont="1" applyFill="1" applyBorder="1" applyAlignment="1">
      <alignment horizontal="right" vertical="center" indent="1"/>
    </xf>
    <xf numFmtId="1" fontId="6" fillId="33" borderId="54" xfId="0" applyNumberFormat="1" applyFont="1" applyFill="1" applyBorder="1" applyAlignment="1">
      <alignment horizontal="right" vertical="center" indent="1"/>
    </xf>
    <xf numFmtId="1" fontId="6" fillId="0" borderId="52" xfId="0" applyNumberFormat="1" applyFont="1" applyFill="1" applyBorder="1" applyAlignment="1">
      <alignment horizontal="right" vertical="center" indent="1"/>
    </xf>
    <xf numFmtId="1" fontId="6" fillId="0" borderId="53" xfId="0" applyNumberFormat="1" applyFont="1" applyFill="1" applyBorder="1" applyAlignment="1">
      <alignment horizontal="right" vertical="center" indent="1"/>
    </xf>
    <xf numFmtId="1" fontId="9" fillId="0" borderId="47" xfId="0" applyNumberFormat="1" applyFont="1" applyFill="1" applyBorder="1" applyAlignment="1">
      <alignment horizontal="right" vertical="center" indent="1"/>
    </xf>
    <xf numFmtId="1" fontId="6" fillId="33" borderId="48" xfId="0" applyNumberFormat="1" applyFont="1" applyFill="1" applyBorder="1" applyAlignment="1">
      <alignment horizontal="right" vertical="center" indent="1"/>
    </xf>
    <xf numFmtId="1" fontId="5" fillId="0" borderId="10" xfId="0" applyNumberFormat="1" applyFont="1" applyFill="1" applyBorder="1" applyAlignment="1">
      <alignment horizontal="right" vertical="center" indent="1"/>
    </xf>
    <xf numFmtId="1" fontId="5" fillId="0" borderId="20" xfId="0" applyNumberFormat="1" applyFont="1" applyFill="1" applyBorder="1" applyAlignment="1">
      <alignment horizontal="right" vertical="center" indent="1"/>
    </xf>
    <xf numFmtId="1" fontId="5" fillId="0" borderId="33" xfId="0" applyNumberFormat="1" applyFont="1" applyFill="1" applyBorder="1" applyAlignment="1">
      <alignment horizontal="right" vertical="center" indent="1"/>
    </xf>
    <xf numFmtId="1" fontId="5" fillId="0" borderId="35" xfId="0" applyNumberFormat="1" applyFont="1" applyFill="1" applyBorder="1" applyAlignment="1">
      <alignment horizontal="right" vertical="center" indent="1"/>
    </xf>
    <xf numFmtId="1" fontId="6" fillId="33" borderId="19" xfId="0" applyNumberFormat="1" applyFont="1" applyFill="1" applyBorder="1" applyAlignment="1">
      <alignment horizontal="right" vertical="center" indent="1"/>
    </xf>
    <xf numFmtId="1" fontId="9" fillId="0" borderId="33" xfId="0" applyNumberFormat="1" applyFont="1" applyFill="1" applyBorder="1" applyAlignment="1">
      <alignment horizontal="right" vertical="center" indent="1"/>
    </xf>
    <xf numFmtId="184" fontId="4" fillId="0" borderId="21" xfId="0" applyNumberFormat="1" applyFont="1" applyFill="1" applyBorder="1" applyAlignment="1">
      <alignment horizontal="right" vertical="center"/>
    </xf>
    <xf numFmtId="1" fontId="0" fillId="0" borderId="35" xfId="0" applyNumberFormat="1" applyFont="1" applyFill="1" applyBorder="1" applyAlignment="1">
      <alignment horizontal="right" vertical="center"/>
    </xf>
    <xf numFmtId="184" fontId="4" fillId="0" borderId="37" xfId="0" applyNumberFormat="1" applyFont="1" applyFill="1" applyBorder="1" applyAlignment="1">
      <alignment horizontal="right" vertical="center"/>
    </xf>
    <xf numFmtId="184" fontId="0" fillId="0" borderId="24" xfId="0" applyNumberFormat="1" applyFont="1" applyFill="1" applyBorder="1" applyAlignment="1">
      <alignment horizontal="right" vertical="center"/>
    </xf>
    <xf numFmtId="184" fontId="6" fillId="33" borderId="46" xfId="0" applyNumberFormat="1" applyFont="1" applyFill="1" applyBorder="1" applyAlignment="1">
      <alignment horizontal="right" vertical="center"/>
    </xf>
    <xf numFmtId="184" fontId="4" fillId="0" borderId="16" xfId="0" applyNumberFormat="1" applyFont="1" applyFill="1" applyBorder="1" applyAlignment="1">
      <alignment horizontal="right" vertical="center"/>
    </xf>
    <xf numFmtId="184" fontId="4" fillId="0" borderId="24" xfId="0" applyNumberFormat="1" applyFont="1" applyFill="1" applyBorder="1" applyAlignment="1">
      <alignment horizontal="right" vertical="center"/>
    </xf>
    <xf numFmtId="1" fontId="6" fillId="0" borderId="20" xfId="0" applyNumberFormat="1" applyFont="1" applyFill="1" applyBorder="1" applyAlignment="1">
      <alignment horizontal="right" vertical="center" indent="1"/>
    </xf>
    <xf numFmtId="1" fontId="6" fillId="0" borderId="33" xfId="0" applyNumberFormat="1" applyFont="1" applyFill="1" applyBorder="1" applyAlignment="1">
      <alignment horizontal="right" vertical="center" indent="1"/>
    </xf>
    <xf numFmtId="1" fontId="6" fillId="0" borderId="35" xfId="0" applyNumberFormat="1" applyFont="1" applyFill="1" applyBorder="1" applyAlignment="1">
      <alignment horizontal="right" vertical="center" indent="1"/>
    </xf>
    <xf numFmtId="0" fontId="8" fillId="33" borderId="29" xfId="0" applyFont="1" applyFill="1" applyBorder="1" applyAlignment="1">
      <alignment horizontal="left" vertical="center"/>
    </xf>
    <xf numFmtId="0" fontId="7" fillId="0" borderId="55" xfId="0" applyFont="1" applyFill="1" applyBorder="1" applyAlignment="1">
      <alignment horizontal="left" vertical="center"/>
    </xf>
    <xf numFmtId="0" fontId="7" fillId="0" borderId="56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8" fillId="33" borderId="29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8" fillId="33" borderId="38" xfId="0" applyFont="1" applyFill="1" applyBorder="1" applyAlignment="1">
      <alignment horizontal="left" vertical="center" wrapText="1"/>
    </xf>
    <xf numFmtId="0" fontId="7" fillId="0" borderId="57" xfId="0" applyFont="1" applyFill="1" applyBorder="1" applyAlignment="1">
      <alignment horizontal="left" vertical="center"/>
    </xf>
    <xf numFmtId="0" fontId="8" fillId="33" borderId="34" xfId="0" applyFont="1" applyFill="1" applyBorder="1" applyAlignment="1">
      <alignment horizontal="left" vertical="center" wrapText="1"/>
    </xf>
    <xf numFmtId="0" fontId="7" fillId="0" borderId="57" xfId="0" applyFont="1" applyFill="1" applyBorder="1" applyAlignment="1">
      <alignment horizontal="left" vertical="center" wrapText="1"/>
    </xf>
    <xf numFmtId="0" fontId="10" fillId="0" borderId="55" xfId="0" applyFont="1" applyFill="1" applyBorder="1" applyAlignment="1">
      <alignment horizontal="justify" vertical="center" wrapText="1"/>
    </xf>
    <xf numFmtId="0" fontId="7" fillId="0" borderId="56" xfId="0" applyFont="1" applyFill="1" applyBorder="1" applyAlignment="1">
      <alignment horizontal="left" vertical="center" wrapText="1"/>
    </xf>
    <xf numFmtId="0" fontId="10" fillId="0" borderId="57" xfId="0" applyFont="1" applyFill="1" applyBorder="1" applyAlignment="1">
      <alignment horizontal="left" vertical="center"/>
    </xf>
    <xf numFmtId="0" fontId="8" fillId="33" borderId="29" xfId="0" applyFont="1" applyFill="1" applyBorder="1" applyAlignment="1">
      <alignment horizontal="right" vertical="center"/>
    </xf>
    <xf numFmtId="0" fontId="9" fillId="0" borderId="53" xfId="0" applyFont="1" applyBorder="1" applyAlignment="1">
      <alignment horizontal="center" vertical="center"/>
    </xf>
    <xf numFmtId="184" fontId="0" fillId="0" borderId="18" xfId="0" applyNumberFormat="1" applyFont="1" applyFill="1" applyBorder="1" applyAlignment="1">
      <alignment horizontal="right" vertical="center"/>
    </xf>
    <xf numFmtId="0" fontId="0" fillId="7" borderId="25" xfId="0" applyFont="1" applyFill="1" applyBorder="1" applyAlignment="1">
      <alignment horizontal="center" vertical="center" wrapText="1"/>
    </xf>
    <xf numFmtId="0" fontId="0" fillId="7" borderId="27" xfId="0" applyFont="1" applyFill="1" applyBorder="1" applyAlignment="1">
      <alignment horizontal="center" vertical="center" wrapText="1"/>
    </xf>
    <xf numFmtId="0" fontId="0" fillId="7" borderId="28" xfId="0" applyFont="1" applyFill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0" fillId="7" borderId="29" xfId="0" applyFont="1" applyFill="1" applyBorder="1" applyAlignment="1">
      <alignment horizontal="center" vertical="center" wrapText="1"/>
    </xf>
    <xf numFmtId="0" fontId="0" fillId="7" borderId="58" xfId="0" applyFont="1" applyFill="1" applyBorder="1" applyAlignment="1">
      <alignment horizontal="center" vertical="center" wrapText="1"/>
    </xf>
    <xf numFmtId="0" fontId="0" fillId="7" borderId="59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1"/>
  <sheetViews>
    <sheetView showZeros="0" tabSelected="1" zoomScale="90" zoomScaleNormal="90" zoomScalePageLayoutView="0" workbookViewId="0" topLeftCell="A1">
      <pane ySplit="4" topLeftCell="A5" activePane="bottomLeft" state="frozen"/>
      <selection pane="topLeft" activeCell="C7" sqref="C7"/>
      <selection pane="bottomLeft" activeCell="E16" sqref="E16"/>
    </sheetView>
  </sheetViews>
  <sheetFormatPr defaultColWidth="9.00390625" defaultRowHeight="12.75"/>
  <cols>
    <col min="1" max="1" width="5.625" style="0" customWidth="1"/>
    <col min="2" max="2" width="49.75390625" style="0" customWidth="1"/>
    <col min="3" max="11" width="12.125" style="0" customWidth="1"/>
    <col min="12" max="12" width="8.00390625" style="0" customWidth="1"/>
  </cols>
  <sheetData>
    <row r="1" spans="1:11" ht="18.75" customHeight="1" thickBot="1">
      <c r="A1" s="154" t="s">
        <v>89</v>
      </c>
      <c r="B1" s="155"/>
      <c r="C1" s="155"/>
      <c r="D1" s="155"/>
      <c r="E1" s="155"/>
      <c r="F1" s="155"/>
      <c r="G1" s="155"/>
      <c r="H1" s="155"/>
      <c r="I1" s="155"/>
      <c r="J1" s="155"/>
      <c r="K1" s="156"/>
    </row>
    <row r="2" spans="4:11" s="55" customFormat="1" ht="19.5" customHeight="1" thickBot="1">
      <c r="D2" s="62">
        <v>30945.5</v>
      </c>
      <c r="E2" s="57"/>
      <c r="F2" s="57"/>
      <c r="G2" s="62">
        <v>172187</v>
      </c>
      <c r="H2" s="57"/>
      <c r="I2" s="57"/>
      <c r="J2" s="62">
        <v>203132.5</v>
      </c>
      <c r="K2" s="57"/>
    </row>
    <row r="3" spans="1:11" ht="14.25" customHeight="1">
      <c r="A3" s="16" t="s">
        <v>0</v>
      </c>
      <c r="B3" s="157" t="s">
        <v>5</v>
      </c>
      <c r="C3" s="159" t="s">
        <v>1</v>
      </c>
      <c r="D3" s="160"/>
      <c r="E3" s="161"/>
      <c r="F3" s="159" t="s">
        <v>2</v>
      </c>
      <c r="G3" s="160"/>
      <c r="H3" s="161"/>
      <c r="I3" s="159" t="s">
        <v>3</v>
      </c>
      <c r="J3" s="160"/>
      <c r="K3" s="161"/>
    </row>
    <row r="4" spans="1:11" ht="34.5" customHeight="1" thickBot="1">
      <c r="A4" s="17" t="s">
        <v>4</v>
      </c>
      <c r="B4" s="158"/>
      <c r="C4" s="45" t="s">
        <v>6</v>
      </c>
      <c r="D4" s="46" t="s">
        <v>7</v>
      </c>
      <c r="E4" s="48" t="s">
        <v>8</v>
      </c>
      <c r="F4" s="106" t="s">
        <v>6</v>
      </c>
      <c r="G4" s="46" t="s">
        <v>7</v>
      </c>
      <c r="H4" s="47" t="s">
        <v>8</v>
      </c>
      <c r="I4" s="45" t="s">
        <v>6</v>
      </c>
      <c r="J4" s="46" t="s">
        <v>7</v>
      </c>
      <c r="K4" s="48" t="s">
        <v>8</v>
      </c>
    </row>
    <row r="5" spans="1:11" s="3" customFormat="1" ht="18" customHeight="1" thickBot="1">
      <c r="A5" s="38" t="s">
        <v>9</v>
      </c>
      <c r="B5" s="34" t="s">
        <v>24</v>
      </c>
      <c r="C5" s="39">
        <v>133</v>
      </c>
      <c r="D5" s="35">
        <f aca="true" t="shared" si="0" ref="D5:D36">C5*1000/$D$2</f>
        <v>4.29787852838054</v>
      </c>
      <c r="E5" s="49">
        <f aca="true" t="shared" si="1" ref="E5:E36">IF(C$61=0,0,C5*100/C$61)</f>
        <v>3.046964490263459</v>
      </c>
      <c r="F5" s="107">
        <v>589</v>
      </c>
      <c r="G5" s="35">
        <f aca="true" t="shared" si="2" ref="G5:G36">F5*1000/$G$2</f>
        <v>3.4206995882383686</v>
      </c>
      <c r="H5" s="36">
        <f aca="true" t="shared" si="3" ref="H5:H36">IF(F$61=0,0,F5*100/F$61)</f>
        <v>1.9154471544715448</v>
      </c>
      <c r="I5" s="39">
        <f aca="true" t="shared" si="4" ref="I5:I36">C5+F5</f>
        <v>722</v>
      </c>
      <c r="J5" s="35">
        <f aca="true" t="shared" si="5" ref="J5:J36">I5*1000/$J$2</f>
        <v>3.5543303016504004</v>
      </c>
      <c r="K5" s="49">
        <f aca="true" t="shared" si="6" ref="K5:K36">IF(I$61=0,0,I5*100/I$61)</f>
        <v>2.0561013811761355</v>
      </c>
    </row>
    <row r="6" spans="1:11" s="4" customFormat="1" ht="17.25" customHeight="1" thickBot="1">
      <c r="A6" s="2"/>
      <c r="B6" s="15" t="s">
        <v>34</v>
      </c>
      <c r="C6" s="91">
        <v>91</v>
      </c>
      <c r="D6" s="9">
        <f t="shared" si="0"/>
        <v>2.94065372994458</v>
      </c>
      <c r="E6" s="19">
        <f t="shared" si="1"/>
        <v>2.084765177548683</v>
      </c>
      <c r="F6" s="108">
        <v>270</v>
      </c>
      <c r="G6" s="9">
        <f t="shared" si="2"/>
        <v>1.5680626295829534</v>
      </c>
      <c r="H6" s="12">
        <f t="shared" si="3"/>
        <v>0.8780487804878049</v>
      </c>
      <c r="I6" s="92">
        <f t="shared" si="4"/>
        <v>361</v>
      </c>
      <c r="J6" s="9">
        <f t="shared" si="5"/>
        <v>1.7771651508252002</v>
      </c>
      <c r="K6" s="19">
        <f t="shared" si="6"/>
        <v>1.0280506905880678</v>
      </c>
    </row>
    <row r="7" spans="1:11" s="4" customFormat="1" ht="18.75" customHeight="1" thickBot="1">
      <c r="A7" s="2"/>
      <c r="B7" s="14" t="s">
        <v>35</v>
      </c>
      <c r="C7" s="93">
        <v>0</v>
      </c>
      <c r="D7" s="9">
        <f t="shared" si="0"/>
        <v>0</v>
      </c>
      <c r="E7" s="19">
        <f t="shared" si="1"/>
        <v>0</v>
      </c>
      <c r="F7" s="109">
        <v>27</v>
      </c>
      <c r="G7" s="20">
        <f t="shared" si="2"/>
        <v>0.15680626295829533</v>
      </c>
      <c r="H7" s="11">
        <f t="shared" si="3"/>
        <v>0.08780487804878048</v>
      </c>
      <c r="I7" s="92">
        <f t="shared" si="4"/>
        <v>27</v>
      </c>
      <c r="J7" s="20">
        <f t="shared" si="5"/>
        <v>0.13291816917529198</v>
      </c>
      <c r="K7" s="19">
        <f t="shared" si="6"/>
        <v>0.07689021785561725</v>
      </c>
    </row>
    <row r="8" spans="1:11" s="3" customFormat="1" ht="18" customHeight="1" thickBot="1">
      <c r="A8" s="38" t="s">
        <v>10</v>
      </c>
      <c r="B8" s="34" t="s">
        <v>36</v>
      </c>
      <c r="C8" s="39">
        <v>2</v>
      </c>
      <c r="D8" s="35">
        <f t="shared" si="0"/>
        <v>0.06462975230647429</v>
      </c>
      <c r="E8" s="49">
        <f t="shared" si="1"/>
        <v>0.045819014891179836</v>
      </c>
      <c r="F8" s="107">
        <v>1071</v>
      </c>
      <c r="G8" s="35">
        <f t="shared" si="2"/>
        <v>6.219981764012382</v>
      </c>
      <c r="H8" s="36">
        <f t="shared" si="3"/>
        <v>3.4829268292682927</v>
      </c>
      <c r="I8" s="39">
        <f t="shared" si="4"/>
        <v>1073</v>
      </c>
      <c r="J8" s="35">
        <f t="shared" si="5"/>
        <v>5.282266500929197</v>
      </c>
      <c r="K8" s="49">
        <f t="shared" si="6"/>
        <v>3.05567421329916</v>
      </c>
    </row>
    <row r="9" spans="1:11" s="4" customFormat="1" ht="15" customHeight="1" thickBot="1">
      <c r="A9" s="6"/>
      <c r="B9" s="15" t="s">
        <v>37</v>
      </c>
      <c r="C9" s="94">
        <v>1</v>
      </c>
      <c r="D9" s="9">
        <f t="shared" si="0"/>
        <v>0.032314876153237145</v>
      </c>
      <c r="E9" s="19">
        <f t="shared" si="1"/>
        <v>0.022909507445589918</v>
      </c>
      <c r="F9" s="110">
        <v>523</v>
      </c>
      <c r="G9" s="9">
        <f t="shared" si="2"/>
        <v>3.037395389895869</v>
      </c>
      <c r="H9" s="21">
        <f t="shared" si="3"/>
        <v>1.7008130081300814</v>
      </c>
      <c r="I9" s="92">
        <f t="shared" si="4"/>
        <v>524</v>
      </c>
      <c r="J9" s="18">
        <f t="shared" si="5"/>
        <v>2.579597061031593</v>
      </c>
      <c r="K9" s="22">
        <f t="shared" si="6"/>
        <v>1.4922397835682757</v>
      </c>
    </row>
    <row r="10" spans="1:11" s="3" customFormat="1" ht="20.25" customHeight="1" thickBot="1">
      <c r="A10" s="28" t="s">
        <v>11</v>
      </c>
      <c r="B10" s="29" t="s">
        <v>38</v>
      </c>
      <c r="C10" s="39">
        <v>0</v>
      </c>
      <c r="D10" s="35">
        <f t="shared" si="0"/>
        <v>0</v>
      </c>
      <c r="E10" s="49">
        <f t="shared" si="1"/>
        <v>0</v>
      </c>
      <c r="F10" s="107">
        <v>190</v>
      </c>
      <c r="G10" s="35">
        <f t="shared" si="2"/>
        <v>1.103451480076893</v>
      </c>
      <c r="H10" s="36">
        <f t="shared" si="3"/>
        <v>0.6178861788617886</v>
      </c>
      <c r="I10" s="39">
        <f t="shared" si="4"/>
        <v>190</v>
      </c>
      <c r="J10" s="35">
        <f t="shared" si="5"/>
        <v>0.9353500793816844</v>
      </c>
      <c r="K10" s="49">
        <f t="shared" si="6"/>
        <v>0.5410793108358252</v>
      </c>
    </row>
    <row r="11" spans="1:11" s="4" customFormat="1" ht="27.75" customHeight="1" thickBot="1">
      <c r="A11" s="33" t="s">
        <v>12</v>
      </c>
      <c r="B11" s="29" t="s">
        <v>39</v>
      </c>
      <c r="C11" s="39">
        <v>4</v>
      </c>
      <c r="D11" s="35">
        <f t="shared" si="0"/>
        <v>0.12925950461294858</v>
      </c>
      <c r="E11" s="52">
        <f t="shared" si="1"/>
        <v>0.09163802978235967</v>
      </c>
      <c r="F11" s="107">
        <v>714</v>
      </c>
      <c r="G11" s="51">
        <f t="shared" si="2"/>
        <v>4.146654509341588</v>
      </c>
      <c r="H11" s="36">
        <f t="shared" si="3"/>
        <v>2.321951219512195</v>
      </c>
      <c r="I11" s="39">
        <f t="shared" si="4"/>
        <v>718</v>
      </c>
      <c r="J11" s="51">
        <f t="shared" si="5"/>
        <v>3.534638721031839</v>
      </c>
      <c r="K11" s="52">
        <f t="shared" si="6"/>
        <v>2.044710237790118</v>
      </c>
    </row>
    <row r="12" spans="1:11" s="3" customFormat="1" ht="14.25" customHeight="1" thickBot="1">
      <c r="A12" s="77"/>
      <c r="B12" s="95" t="s">
        <v>76</v>
      </c>
      <c r="C12" s="122">
        <v>4</v>
      </c>
      <c r="D12" s="20">
        <f t="shared" si="0"/>
        <v>0.12925950461294858</v>
      </c>
      <c r="E12" s="89">
        <f t="shared" si="1"/>
        <v>0.09163802978235967</v>
      </c>
      <c r="F12" s="111">
        <v>708</v>
      </c>
      <c r="G12" s="20">
        <f t="shared" si="2"/>
        <v>4.111808673128634</v>
      </c>
      <c r="H12" s="27">
        <f t="shared" si="3"/>
        <v>2.3024390243902437</v>
      </c>
      <c r="I12" s="122">
        <f t="shared" si="4"/>
        <v>712</v>
      </c>
      <c r="J12" s="20">
        <f t="shared" si="5"/>
        <v>3.5051013501039963</v>
      </c>
      <c r="K12" s="89">
        <f t="shared" si="6"/>
        <v>2.027623522711092</v>
      </c>
    </row>
    <row r="13" spans="1:11" s="3" customFormat="1" ht="14.25" customHeight="1" thickBot="1">
      <c r="A13" s="66" t="s">
        <v>13</v>
      </c>
      <c r="B13" s="34" t="s">
        <v>40</v>
      </c>
      <c r="C13" s="60">
        <v>0</v>
      </c>
      <c r="D13" s="35">
        <f t="shared" si="0"/>
        <v>0</v>
      </c>
      <c r="E13" s="49">
        <f t="shared" si="1"/>
        <v>0</v>
      </c>
      <c r="F13" s="112">
        <v>1513</v>
      </c>
      <c r="G13" s="35">
        <f t="shared" si="2"/>
        <v>8.786958365033366</v>
      </c>
      <c r="H13" s="36">
        <f t="shared" si="3"/>
        <v>4.920325203252032</v>
      </c>
      <c r="I13" s="59">
        <f t="shared" si="4"/>
        <v>1513</v>
      </c>
      <c r="J13" s="35">
        <f t="shared" si="5"/>
        <v>7.4483403689709915</v>
      </c>
      <c r="K13" s="49">
        <f t="shared" si="6"/>
        <v>4.308699985761071</v>
      </c>
    </row>
    <row r="14" spans="1:11" s="5" customFormat="1" ht="16.5" customHeight="1" thickBot="1">
      <c r="A14" s="66" t="s">
        <v>14</v>
      </c>
      <c r="B14" s="29" t="s">
        <v>41</v>
      </c>
      <c r="C14" s="59">
        <v>2</v>
      </c>
      <c r="D14" s="51">
        <f t="shared" si="0"/>
        <v>0.06462975230647429</v>
      </c>
      <c r="E14" s="52">
        <f t="shared" si="1"/>
        <v>0.045819014891179836</v>
      </c>
      <c r="F14" s="112">
        <v>776</v>
      </c>
      <c r="G14" s="51">
        <f t="shared" si="2"/>
        <v>4.506728150208785</v>
      </c>
      <c r="H14" s="36">
        <f t="shared" si="3"/>
        <v>2.5235772357723576</v>
      </c>
      <c r="I14" s="59">
        <f t="shared" si="4"/>
        <v>778</v>
      </c>
      <c r="J14" s="51">
        <f t="shared" si="5"/>
        <v>3.8300124303102656</v>
      </c>
      <c r="K14" s="52">
        <f t="shared" si="6"/>
        <v>2.2155773885803787</v>
      </c>
    </row>
    <row r="15" spans="1:11" s="4" customFormat="1" ht="14.25" customHeight="1" thickBot="1">
      <c r="A15" s="73"/>
      <c r="B15" s="96" t="s">
        <v>42</v>
      </c>
      <c r="C15" s="122">
        <v>0</v>
      </c>
      <c r="D15" s="20">
        <f t="shared" si="0"/>
        <v>0</v>
      </c>
      <c r="E15" s="89">
        <f t="shared" si="1"/>
        <v>0</v>
      </c>
      <c r="F15" s="111">
        <v>17</v>
      </c>
      <c r="G15" s="20">
        <f t="shared" si="2"/>
        <v>0.09872986927003781</v>
      </c>
      <c r="H15" s="27">
        <f t="shared" si="3"/>
        <v>0.055284552845528454</v>
      </c>
      <c r="I15" s="122">
        <f t="shared" si="4"/>
        <v>17</v>
      </c>
      <c r="J15" s="20">
        <f t="shared" si="5"/>
        <v>0.08368921762888755</v>
      </c>
      <c r="K15" s="89">
        <f t="shared" si="6"/>
        <v>0.04841235939057383</v>
      </c>
    </row>
    <row r="16" spans="1:11" s="4" customFormat="1" ht="20.25" customHeight="1" thickBot="1">
      <c r="A16" s="50" t="s">
        <v>15</v>
      </c>
      <c r="B16" s="34" t="s">
        <v>25</v>
      </c>
      <c r="C16" s="59">
        <v>7</v>
      </c>
      <c r="D16" s="51">
        <f t="shared" si="0"/>
        <v>0.22620413307266</v>
      </c>
      <c r="E16" s="52">
        <f t="shared" si="1"/>
        <v>0.16036655211912945</v>
      </c>
      <c r="F16" s="112">
        <v>624</v>
      </c>
      <c r="G16" s="51">
        <f t="shared" si="2"/>
        <v>3.62396696614727</v>
      </c>
      <c r="H16" s="36">
        <f t="shared" si="3"/>
        <v>2.029268292682927</v>
      </c>
      <c r="I16" s="59">
        <f t="shared" si="4"/>
        <v>631</v>
      </c>
      <c r="J16" s="51">
        <f t="shared" si="5"/>
        <v>3.10634684257812</v>
      </c>
      <c r="K16" s="52">
        <f t="shared" si="6"/>
        <v>1.7969528691442405</v>
      </c>
    </row>
    <row r="17" spans="1:11" s="4" customFormat="1" ht="20.25" customHeight="1" thickBot="1">
      <c r="A17" s="66" t="s">
        <v>16</v>
      </c>
      <c r="B17" s="29" t="s">
        <v>43</v>
      </c>
      <c r="C17" s="59">
        <v>6</v>
      </c>
      <c r="D17" s="51">
        <f t="shared" si="0"/>
        <v>0.19388925691942285</v>
      </c>
      <c r="E17" s="52">
        <f t="shared" si="1"/>
        <v>0.13745704467353953</v>
      </c>
      <c r="F17" s="112">
        <v>517</v>
      </c>
      <c r="G17" s="51">
        <f t="shared" si="2"/>
        <v>3.0025495536829143</v>
      </c>
      <c r="H17" s="36">
        <f t="shared" si="3"/>
        <v>1.6813008130081302</v>
      </c>
      <c r="I17" s="59">
        <f t="shared" si="4"/>
        <v>523</v>
      </c>
      <c r="J17" s="51">
        <f t="shared" si="5"/>
        <v>2.574674165876952</v>
      </c>
      <c r="K17" s="52">
        <f t="shared" si="6"/>
        <v>1.4893919977217713</v>
      </c>
    </row>
    <row r="18" spans="1:11" s="3" customFormat="1" ht="20.25" customHeight="1" thickBot="1">
      <c r="A18" s="78" t="s">
        <v>17</v>
      </c>
      <c r="B18" s="97" t="s">
        <v>44</v>
      </c>
      <c r="C18" s="61">
        <v>1</v>
      </c>
      <c r="D18" s="82">
        <f t="shared" si="0"/>
        <v>0.032314876153237145</v>
      </c>
      <c r="E18" s="83">
        <f t="shared" si="1"/>
        <v>0.022909507445589918</v>
      </c>
      <c r="F18" s="113">
        <v>7998</v>
      </c>
      <c r="G18" s="82">
        <f t="shared" si="2"/>
        <v>46.449499671868374</v>
      </c>
      <c r="H18" s="53">
        <f t="shared" si="3"/>
        <v>26.009756097560974</v>
      </c>
      <c r="I18" s="61">
        <f t="shared" si="4"/>
        <v>7999</v>
      </c>
      <c r="J18" s="82">
        <f t="shared" si="5"/>
        <v>39.37823834196891</v>
      </c>
      <c r="K18" s="83">
        <f t="shared" si="6"/>
        <v>22.77943898618824</v>
      </c>
    </row>
    <row r="19" spans="1:11" s="4" customFormat="1" ht="12.75" customHeight="1">
      <c r="A19" s="73"/>
      <c r="B19" s="98" t="s">
        <v>45</v>
      </c>
      <c r="C19" s="123">
        <v>0</v>
      </c>
      <c r="D19" s="9">
        <f t="shared" si="0"/>
        <v>0</v>
      </c>
      <c r="E19" s="19">
        <f t="shared" si="1"/>
        <v>0</v>
      </c>
      <c r="F19" s="114">
        <v>7</v>
      </c>
      <c r="G19" s="9">
        <f t="shared" si="2"/>
        <v>0.04065347558178027</v>
      </c>
      <c r="H19" s="12">
        <f t="shared" si="3"/>
        <v>0.022764227642276424</v>
      </c>
      <c r="I19" s="123">
        <f t="shared" si="4"/>
        <v>7</v>
      </c>
      <c r="J19" s="9">
        <f t="shared" si="5"/>
        <v>0.03446026608248311</v>
      </c>
      <c r="K19" s="19">
        <f t="shared" si="6"/>
        <v>0.0199345009255304</v>
      </c>
    </row>
    <row r="20" spans="1:11" s="4" customFormat="1" ht="14.25" customHeight="1">
      <c r="A20" s="73"/>
      <c r="B20" s="58" t="s">
        <v>46</v>
      </c>
      <c r="C20" s="124">
        <v>0</v>
      </c>
      <c r="D20" s="10">
        <f t="shared" si="0"/>
        <v>0</v>
      </c>
      <c r="E20" s="25">
        <f t="shared" si="1"/>
        <v>0</v>
      </c>
      <c r="F20" s="115">
        <v>2727</v>
      </c>
      <c r="G20" s="10">
        <f t="shared" si="2"/>
        <v>15.83743255878783</v>
      </c>
      <c r="H20" s="13">
        <f t="shared" si="3"/>
        <v>8.86829268292683</v>
      </c>
      <c r="I20" s="124">
        <f t="shared" si="4"/>
        <v>2727</v>
      </c>
      <c r="J20" s="10">
        <f t="shared" si="5"/>
        <v>13.42473508670449</v>
      </c>
      <c r="K20" s="25">
        <f t="shared" si="6"/>
        <v>7.765912003417343</v>
      </c>
    </row>
    <row r="21" spans="1:11" s="4" customFormat="1" ht="15" customHeight="1" thickBot="1">
      <c r="A21" s="73"/>
      <c r="B21" s="99" t="s">
        <v>47</v>
      </c>
      <c r="C21" s="125">
        <v>0</v>
      </c>
      <c r="D21" s="76">
        <f t="shared" si="0"/>
        <v>0</v>
      </c>
      <c r="E21" s="88">
        <f t="shared" si="1"/>
        <v>0</v>
      </c>
      <c r="F21" s="116">
        <v>1034</v>
      </c>
      <c r="G21" s="76">
        <f t="shared" si="2"/>
        <v>6.005099107365829</v>
      </c>
      <c r="H21" s="26">
        <f t="shared" si="3"/>
        <v>3.3626016260162603</v>
      </c>
      <c r="I21" s="125">
        <f t="shared" si="4"/>
        <v>1034</v>
      </c>
      <c r="J21" s="76">
        <f t="shared" si="5"/>
        <v>5.090273589898219</v>
      </c>
      <c r="K21" s="88">
        <f t="shared" si="6"/>
        <v>2.9446105652854904</v>
      </c>
    </row>
    <row r="22" spans="1:11" s="3" customFormat="1" ht="21.75" customHeight="1" thickBot="1">
      <c r="A22" s="66" t="s">
        <v>26</v>
      </c>
      <c r="B22" s="29" t="s">
        <v>48</v>
      </c>
      <c r="C22" s="59">
        <v>2345</v>
      </c>
      <c r="D22" s="35">
        <f t="shared" si="0"/>
        <v>75.7783845793411</v>
      </c>
      <c r="E22" s="49">
        <f t="shared" si="1"/>
        <v>53.72279495990836</v>
      </c>
      <c r="F22" s="112">
        <v>4205</v>
      </c>
      <c r="G22" s="35">
        <f t="shared" si="2"/>
        <v>24.421123545912295</v>
      </c>
      <c r="H22" s="36">
        <f t="shared" si="3"/>
        <v>13.674796747967479</v>
      </c>
      <c r="I22" s="59">
        <f t="shared" si="4"/>
        <v>6550</v>
      </c>
      <c r="J22" s="35">
        <f t="shared" si="5"/>
        <v>32.244963262894906</v>
      </c>
      <c r="K22" s="49">
        <f t="shared" si="6"/>
        <v>18.652997294603445</v>
      </c>
    </row>
    <row r="23" spans="1:11" s="4" customFormat="1" ht="15.75" customHeight="1">
      <c r="A23" s="73"/>
      <c r="B23" s="98" t="s">
        <v>49</v>
      </c>
      <c r="C23" s="123">
        <v>456</v>
      </c>
      <c r="D23" s="9">
        <f t="shared" si="0"/>
        <v>14.735583525876137</v>
      </c>
      <c r="E23" s="19">
        <f t="shared" si="1"/>
        <v>10.446735395189004</v>
      </c>
      <c r="F23" s="114">
        <v>58</v>
      </c>
      <c r="G23" s="9">
        <f t="shared" si="2"/>
        <v>0.33684308339189367</v>
      </c>
      <c r="H23" s="23">
        <f t="shared" si="3"/>
        <v>0.1886178861788618</v>
      </c>
      <c r="I23" s="123">
        <f t="shared" si="4"/>
        <v>514</v>
      </c>
      <c r="J23" s="9">
        <f t="shared" si="5"/>
        <v>2.530368109485188</v>
      </c>
      <c r="K23" s="19">
        <f t="shared" si="6"/>
        <v>1.4637619251032323</v>
      </c>
    </row>
    <row r="24" spans="1:11" s="4" customFormat="1" ht="15.75" customHeight="1">
      <c r="A24" s="73"/>
      <c r="B24" s="58" t="s">
        <v>50</v>
      </c>
      <c r="C24" s="124">
        <v>656</v>
      </c>
      <c r="D24" s="10">
        <f t="shared" si="0"/>
        <v>21.198558756523564</v>
      </c>
      <c r="E24" s="25">
        <f t="shared" si="1"/>
        <v>15.028636884306987</v>
      </c>
      <c r="F24" s="115">
        <v>1816</v>
      </c>
      <c r="G24" s="10">
        <f t="shared" si="2"/>
        <v>10.546673093787568</v>
      </c>
      <c r="H24" s="24">
        <f t="shared" si="3"/>
        <v>5.905691056910569</v>
      </c>
      <c r="I24" s="124">
        <f t="shared" si="4"/>
        <v>2472</v>
      </c>
      <c r="J24" s="10">
        <f t="shared" si="5"/>
        <v>12.169396822271178</v>
      </c>
      <c r="K24" s="25">
        <f t="shared" si="6"/>
        <v>7.039726612558735</v>
      </c>
    </row>
    <row r="25" spans="1:11" s="4" customFormat="1" ht="17.25" customHeight="1">
      <c r="A25" s="73"/>
      <c r="B25" s="58" t="s">
        <v>80</v>
      </c>
      <c r="C25" s="124">
        <v>0</v>
      </c>
      <c r="D25" s="10">
        <f t="shared" si="0"/>
        <v>0</v>
      </c>
      <c r="E25" s="25">
        <f t="shared" si="1"/>
        <v>0</v>
      </c>
      <c r="F25" s="115">
        <v>826</v>
      </c>
      <c r="G25" s="10">
        <f t="shared" si="2"/>
        <v>4.797110118650072</v>
      </c>
      <c r="H25" s="24">
        <f t="shared" si="3"/>
        <v>2.6861788617886178</v>
      </c>
      <c r="I25" s="124">
        <f t="shared" si="4"/>
        <v>826</v>
      </c>
      <c r="J25" s="10">
        <f t="shared" si="5"/>
        <v>4.066311397733007</v>
      </c>
      <c r="K25" s="25">
        <f t="shared" si="6"/>
        <v>2.3522711092125874</v>
      </c>
    </row>
    <row r="26" spans="1:11" s="4" customFormat="1" ht="15" customHeight="1" thickBot="1">
      <c r="A26" s="73"/>
      <c r="B26" s="99" t="s">
        <v>81</v>
      </c>
      <c r="C26" s="125">
        <v>14</v>
      </c>
      <c r="D26" s="76">
        <f t="shared" si="0"/>
        <v>0.45240826614532</v>
      </c>
      <c r="E26" s="88">
        <f t="shared" si="1"/>
        <v>0.3207331042382589</v>
      </c>
      <c r="F26" s="116">
        <v>127</v>
      </c>
      <c r="G26" s="76">
        <f t="shared" si="2"/>
        <v>0.7375701998408707</v>
      </c>
      <c r="H26" s="131">
        <f t="shared" si="3"/>
        <v>0.41300813008130083</v>
      </c>
      <c r="I26" s="125">
        <f t="shared" si="4"/>
        <v>141</v>
      </c>
      <c r="J26" s="76">
        <f t="shared" si="5"/>
        <v>0.6941282168043026</v>
      </c>
      <c r="K26" s="88">
        <f t="shared" si="6"/>
        <v>0.40153780435711234</v>
      </c>
    </row>
    <row r="27" spans="1:11" s="3" customFormat="1" ht="15" customHeight="1" thickBot="1">
      <c r="A27" s="66" t="s">
        <v>18</v>
      </c>
      <c r="B27" s="29" t="s">
        <v>51</v>
      </c>
      <c r="C27" s="59">
        <v>68</v>
      </c>
      <c r="D27" s="31">
        <f t="shared" si="0"/>
        <v>2.197411578420126</v>
      </c>
      <c r="E27" s="37">
        <f t="shared" si="1"/>
        <v>1.5578465063001146</v>
      </c>
      <c r="F27" s="112">
        <v>3371</v>
      </c>
      <c r="G27" s="31">
        <f t="shared" si="2"/>
        <v>19.577552312311614</v>
      </c>
      <c r="H27" s="36">
        <f t="shared" si="3"/>
        <v>10.96260162601626</v>
      </c>
      <c r="I27" s="59">
        <f t="shared" si="4"/>
        <v>3439</v>
      </c>
      <c r="J27" s="31">
        <f t="shared" si="5"/>
        <v>16.929836436808486</v>
      </c>
      <c r="K27" s="37">
        <f t="shared" si="6"/>
        <v>9.793535526128435</v>
      </c>
    </row>
    <row r="28" spans="1:11" s="4" customFormat="1" ht="13.5" customHeight="1">
      <c r="A28" s="73"/>
      <c r="B28" s="98" t="s">
        <v>52</v>
      </c>
      <c r="C28" s="123">
        <v>0</v>
      </c>
      <c r="D28" s="9">
        <f t="shared" si="0"/>
        <v>0</v>
      </c>
      <c r="E28" s="19">
        <f t="shared" si="1"/>
        <v>0</v>
      </c>
      <c r="F28" s="114">
        <v>0</v>
      </c>
      <c r="G28" s="9">
        <f t="shared" si="2"/>
        <v>0</v>
      </c>
      <c r="H28" s="12">
        <f t="shared" si="3"/>
        <v>0</v>
      </c>
      <c r="I28" s="135">
        <f t="shared" si="4"/>
        <v>0</v>
      </c>
      <c r="J28" s="9">
        <f t="shared" si="5"/>
        <v>0</v>
      </c>
      <c r="K28" s="19">
        <f t="shared" si="6"/>
        <v>0</v>
      </c>
    </row>
    <row r="29" spans="1:11" s="4" customFormat="1" ht="13.5" customHeight="1">
      <c r="A29" s="73"/>
      <c r="B29" s="58" t="s">
        <v>53</v>
      </c>
      <c r="C29" s="124">
        <v>0</v>
      </c>
      <c r="D29" s="10">
        <f t="shared" si="0"/>
        <v>0</v>
      </c>
      <c r="E29" s="25">
        <f t="shared" si="1"/>
        <v>0</v>
      </c>
      <c r="F29" s="115">
        <v>0</v>
      </c>
      <c r="G29" s="10">
        <f t="shared" si="2"/>
        <v>0</v>
      </c>
      <c r="H29" s="13">
        <f t="shared" si="3"/>
        <v>0</v>
      </c>
      <c r="I29" s="136">
        <f t="shared" si="4"/>
        <v>0</v>
      </c>
      <c r="J29" s="10">
        <f t="shared" si="5"/>
        <v>0</v>
      </c>
      <c r="K29" s="25">
        <f t="shared" si="6"/>
        <v>0</v>
      </c>
    </row>
    <row r="30" spans="1:11" s="4" customFormat="1" ht="16.5" customHeight="1">
      <c r="A30" s="73"/>
      <c r="B30" s="58" t="s">
        <v>54</v>
      </c>
      <c r="C30" s="124">
        <v>0</v>
      </c>
      <c r="D30" s="10">
        <f t="shared" si="0"/>
        <v>0</v>
      </c>
      <c r="E30" s="25">
        <f t="shared" si="1"/>
        <v>0</v>
      </c>
      <c r="F30" s="115">
        <v>0</v>
      </c>
      <c r="G30" s="10">
        <f t="shared" si="2"/>
        <v>0</v>
      </c>
      <c r="H30" s="13">
        <f t="shared" si="3"/>
        <v>0</v>
      </c>
      <c r="I30" s="136">
        <f t="shared" si="4"/>
        <v>0</v>
      </c>
      <c r="J30" s="10">
        <f t="shared" si="5"/>
        <v>0</v>
      </c>
      <c r="K30" s="25">
        <f t="shared" si="6"/>
        <v>0</v>
      </c>
    </row>
    <row r="31" spans="1:11" s="4" customFormat="1" ht="15.75" customHeight="1" thickBot="1">
      <c r="A31" s="73"/>
      <c r="B31" s="99" t="s">
        <v>55</v>
      </c>
      <c r="C31" s="125">
        <v>0</v>
      </c>
      <c r="D31" s="76">
        <f t="shared" si="0"/>
        <v>0</v>
      </c>
      <c r="E31" s="88">
        <f t="shared" si="1"/>
        <v>0</v>
      </c>
      <c r="F31" s="116">
        <v>0</v>
      </c>
      <c r="G31" s="76">
        <f t="shared" si="2"/>
        <v>0</v>
      </c>
      <c r="H31" s="26">
        <f t="shared" si="3"/>
        <v>0</v>
      </c>
      <c r="I31" s="137">
        <f t="shared" si="4"/>
        <v>0</v>
      </c>
      <c r="J31" s="76">
        <f t="shared" si="5"/>
        <v>0</v>
      </c>
      <c r="K31" s="88">
        <f t="shared" si="6"/>
        <v>0</v>
      </c>
    </row>
    <row r="32" spans="1:11" s="3" customFormat="1" ht="16.5" customHeight="1" thickBot="1">
      <c r="A32" s="65" t="s">
        <v>73</v>
      </c>
      <c r="B32" s="100" t="s">
        <v>59</v>
      </c>
      <c r="C32" s="126">
        <v>144</v>
      </c>
      <c r="D32" s="84">
        <f t="shared" si="0"/>
        <v>4.653342166066149</v>
      </c>
      <c r="E32" s="85">
        <f t="shared" si="1"/>
        <v>3.2989690721649483</v>
      </c>
      <c r="F32" s="117">
        <v>2434</v>
      </c>
      <c r="G32" s="84">
        <f t="shared" si="2"/>
        <v>14.135794223721884</v>
      </c>
      <c r="H32" s="132">
        <f t="shared" si="3"/>
        <v>7.915447154471544</v>
      </c>
      <c r="I32" s="126">
        <f t="shared" si="4"/>
        <v>2578</v>
      </c>
      <c r="J32" s="84">
        <f t="shared" si="5"/>
        <v>12.691223708663065</v>
      </c>
      <c r="K32" s="85">
        <f t="shared" si="6"/>
        <v>7.341591912288196</v>
      </c>
    </row>
    <row r="33" spans="1:11" s="4" customFormat="1" ht="27.75" customHeight="1" thickBot="1">
      <c r="A33" s="66" t="s">
        <v>74</v>
      </c>
      <c r="B33" s="29" t="s">
        <v>60</v>
      </c>
      <c r="C33" s="59">
        <v>8</v>
      </c>
      <c r="D33" s="51">
        <f t="shared" si="0"/>
        <v>0.25851900922589716</v>
      </c>
      <c r="E33" s="52">
        <f t="shared" si="1"/>
        <v>0.18327605956471935</v>
      </c>
      <c r="F33" s="112">
        <v>1081</v>
      </c>
      <c r="G33" s="51">
        <f t="shared" si="2"/>
        <v>6.27805815770064</v>
      </c>
      <c r="H33" s="36">
        <f t="shared" si="3"/>
        <v>3.515447154471545</v>
      </c>
      <c r="I33" s="59">
        <f t="shared" si="4"/>
        <v>1089</v>
      </c>
      <c r="J33" s="51">
        <f t="shared" si="5"/>
        <v>5.361032823403444</v>
      </c>
      <c r="K33" s="52">
        <f t="shared" si="6"/>
        <v>3.101238786843229</v>
      </c>
    </row>
    <row r="34" spans="1:11" s="4" customFormat="1" ht="18" customHeight="1" thickBot="1">
      <c r="A34" s="78" t="s">
        <v>19</v>
      </c>
      <c r="B34" s="97" t="s">
        <v>56</v>
      </c>
      <c r="C34" s="61">
        <v>77</v>
      </c>
      <c r="D34" s="86">
        <f t="shared" si="0"/>
        <v>2.48824546379926</v>
      </c>
      <c r="E34" s="87">
        <f t="shared" si="1"/>
        <v>1.7640320733104238</v>
      </c>
      <c r="F34" s="113">
        <v>1504</v>
      </c>
      <c r="G34" s="86">
        <f t="shared" si="2"/>
        <v>8.734689610713932</v>
      </c>
      <c r="H34" s="53">
        <f t="shared" si="3"/>
        <v>4.891056910569105</v>
      </c>
      <c r="I34" s="61">
        <f t="shared" si="4"/>
        <v>1581</v>
      </c>
      <c r="J34" s="86">
        <f t="shared" si="5"/>
        <v>7.783097239486542</v>
      </c>
      <c r="K34" s="87">
        <f t="shared" si="6"/>
        <v>4.502349423323366</v>
      </c>
    </row>
    <row r="35" spans="1:11" s="4" customFormat="1" ht="13.5" customHeight="1">
      <c r="A35" s="73"/>
      <c r="B35" s="98" t="s">
        <v>57</v>
      </c>
      <c r="C35" s="123">
        <v>31</v>
      </c>
      <c r="D35" s="9">
        <f t="shared" si="0"/>
        <v>1.0017611607503514</v>
      </c>
      <c r="E35" s="19">
        <f t="shared" si="1"/>
        <v>0.7101947308132875</v>
      </c>
      <c r="F35" s="114">
        <v>857</v>
      </c>
      <c r="G35" s="9">
        <f t="shared" si="2"/>
        <v>4.977146939083671</v>
      </c>
      <c r="H35" s="12">
        <f t="shared" si="3"/>
        <v>2.7869918699186993</v>
      </c>
      <c r="I35" s="123">
        <f t="shared" si="4"/>
        <v>888</v>
      </c>
      <c r="J35" s="9">
        <f t="shared" si="5"/>
        <v>4.3715308973207145</v>
      </c>
      <c r="K35" s="19">
        <f t="shared" si="6"/>
        <v>2.5288338316958563</v>
      </c>
    </row>
    <row r="36" spans="1:11" s="3" customFormat="1" ht="15" customHeight="1">
      <c r="A36" s="73"/>
      <c r="B36" s="101" t="s">
        <v>29</v>
      </c>
      <c r="C36" s="124">
        <v>31</v>
      </c>
      <c r="D36" s="10">
        <f t="shared" si="0"/>
        <v>1.0017611607503514</v>
      </c>
      <c r="E36" s="25">
        <f t="shared" si="1"/>
        <v>0.7101947308132875</v>
      </c>
      <c r="F36" s="115">
        <v>391</v>
      </c>
      <c r="G36" s="10">
        <f t="shared" si="2"/>
        <v>2.2707869932108697</v>
      </c>
      <c r="H36" s="13">
        <f t="shared" si="3"/>
        <v>1.2715447154471544</v>
      </c>
      <c r="I36" s="124">
        <f t="shared" si="4"/>
        <v>422</v>
      </c>
      <c r="J36" s="10">
        <f t="shared" si="5"/>
        <v>2.0774617552582675</v>
      </c>
      <c r="K36" s="25">
        <f t="shared" si="6"/>
        <v>1.2017656272248327</v>
      </c>
    </row>
    <row r="37" spans="1:11" s="4" customFormat="1" ht="15.75" customHeight="1" thickBot="1">
      <c r="A37" s="73"/>
      <c r="B37" s="99" t="s">
        <v>79</v>
      </c>
      <c r="C37" s="125">
        <v>0</v>
      </c>
      <c r="D37" s="76">
        <f aca="true" t="shared" si="7" ref="D37:D61">C37*1000/$D$2</f>
        <v>0</v>
      </c>
      <c r="E37" s="88">
        <f aca="true" t="shared" si="8" ref="E37:E60">IF(C$61=0,0,C37*100/C$61)</f>
        <v>0</v>
      </c>
      <c r="F37" s="116">
        <v>202</v>
      </c>
      <c r="G37" s="76">
        <f aca="true" t="shared" si="9" ref="G37:G61">F37*1000/$G$2</f>
        <v>1.1731431525028022</v>
      </c>
      <c r="H37" s="26">
        <f aca="true" t="shared" si="10" ref="H37:H60">IF(F$61=0,0,F37*100/F$61)</f>
        <v>0.656910569105691</v>
      </c>
      <c r="I37" s="125">
        <f aca="true" t="shared" si="11" ref="I37:I61">C37+F37</f>
        <v>202</v>
      </c>
      <c r="J37" s="76">
        <f aca="true" t="shared" si="12" ref="J37:J61">I37*1000/$J$2</f>
        <v>0.9944248212373697</v>
      </c>
      <c r="K37" s="88">
        <f aca="true" t="shared" si="13" ref="K37:K60">IF(I$61=0,0,I37*100/I$61)</f>
        <v>0.5752527409938772</v>
      </c>
    </row>
    <row r="38" spans="1:11" s="4" customFormat="1" ht="21" customHeight="1" thickBot="1">
      <c r="A38" s="66" t="s">
        <v>20</v>
      </c>
      <c r="B38" s="29" t="s">
        <v>30</v>
      </c>
      <c r="C38" s="59">
        <v>55</v>
      </c>
      <c r="D38" s="51">
        <f t="shared" si="7"/>
        <v>1.777318188428043</v>
      </c>
      <c r="E38" s="52">
        <f t="shared" si="8"/>
        <v>1.2600229095074456</v>
      </c>
      <c r="F38" s="112">
        <v>1730</v>
      </c>
      <c r="G38" s="51">
        <f t="shared" si="9"/>
        <v>10.047216108068554</v>
      </c>
      <c r="H38" s="36">
        <f t="shared" si="10"/>
        <v>5.626016260162602</v>
      </c>
      <c r="I38" s="59">
        <f t="shared" si="11"/>
        <v>1785</v>
      </c>
      <c r="J38" s="51">
        <f t="shared" si="12"/>
        <v>8.787367851033192</v>
      </c>
      <c r="K38" s="52">
        <f t="shared" si="13"/>
        <v>5.083297736010252</v>
      </c>
    </row>
    <row r="39" spans="1:11" s="4" customFormat="1" ht="14.25" customHeight="1">
      <c r="A39" s="73"/>
      <c r="B39" s="98" t="s">
        <v>58</v>
      </c>
      <c r="C39" s="123">
        <v>5</v>
      </c>
      <c r="D39" s="9">
        <f t="shared" si="7"/>
        <v>0.16157438076618572</v>
      </c>
      <c r="E39" s="19">
        <f t="shared" si="8"/>
        <v>0.1145475372279496</v>
      </c>
      <c r="F39" s="114">
        <v>121</v>
      </c>
      <c r="G39" s="9">
        <f t="shared" si="9"/>
        <v>0.7027243636279161</v>
      </c>
      <c r="H39" s="12">
        <f t="shared" si="10"/>
        <v>0.3934959349593496</v>
      </c>
      <c r="I39" s="123">
        <f t="shared" si="11"/>
        <v>126</v>
      </c>
      <c r="J39" s="9">
        <f t="shared" si="12"/>
        <v>0.6202847894846959</v>
      </c>
      <c r="K39" s="19">
        <f t="shared" si="13"/>
        <v>0.3588210166595472</v>
      </c>
    </row>
    <row r="40" spans="1:11" s="4" customFormat="1" ht="15" customHeight="1">
      <c r="A40" s="73"/>
      <c r="B40" s="58" t="s">
        <v>32</v>
      </c>
      <c r="C40" s="124">
        <v>2</v>
      </c>
      <c r="D40" s="10">
        <f t="shared" si="7"/>
        <v>0.06462975230647429</v>
      </c>
      <c r="E40" s="25">
        <f t="shared" si="8"/>
        <v>0.045819014891179836</v>
      </c>
      <c r="F40" s="115">
        <v>24</v>
      </c>
      <c r="G40" s="10">
        <f t="shared" si="9"/>
        <v>0.13938334485181808</v>
      </c>
      <c r="H40" s="13">
        <f t="shared" si="10"/>
        <v>0.07804878048780488</v>
      </c>
      <c r="I40" s="124">
        <f t="shared" si="11"/>
        <v>26</v>
      </c>
      <c r="J40" s="10">
        <f t="shared" si="12"/>
        <v>0.12799527402065156</v>
      </c>
      <c r="K40" s="25">
        <f t="shared" si="13"/>
        <v>0.07404243200911291</v>
      </c>
    </row>
    <row r="41" spans="1:11" s="3" customFormat="1" ht="19.5" customHeight="1">
      <c r="A41" s="73"/>
      <c r="B41" s="58" t="s">
        <v>23</v>
      </c>
      <c r="C41" s="124">
        <v>0</v>
      </c>
      <c r="D41" s="10">
        <f t="shared" si="7"/>
        <v>0</v>
      </c>
      <c r="E41" s="25">
        <f t="shared" si="8"/>
        <v>0</v>
      </c>
      <c r="F41" s="115">
        <v>14</v>
      </c>
      <c r="G41" s="10">
        <f t="shared" si="9"/>
        <v>0.08130695116356054</v>
      </c>
      <c r="H41" s="13">
        <f t="shared" si="10"/>
        <v>0.04552845528455285</v>
      </c>
      <c r="I41" s="136">
        <f t="shared" si="11"/>
        <v>14</v>
      </c>
      <c r="J41" s="10">
        <f t="shared" si="12"/>
        <v>0.06892053216496621</v>
      </c>
      <c r="K41" s="25">
        <f t="shared" si="13"/>
        <v>0.0398690018510608</v>
      </c>
    </row>
    <row r="42" spans="1:11" s="3" customFormat="1" ht="16.5" customHeight="1" thickBot="1">
      <c r="A42" s="73"/>
      <c r="B42" s="99" t="s">
        <v>33</v>
      </c>
      <c r="C42" s="125">
        <v>27</v>
      </c>
      <c r="D42" s="76">
        <f t="shared" si="7"/>
        <v>0.8725016561374028</v>
      </c>
      <c r="E42" s="88">
        <f t="shared" si="8"/>
        <v>0.6185567010309279</v>
      </c>
      <c r="F42" s="116">
        <v>630</v>
      </c>
      <c r="G42" s="76">
        <f t="shared" si="9"/>
        <v>3.6588128023602247</v>
      </c>
      <c r="H42" s="26">
        <f t="shared" si="10"/>
        <v>2.048780487804878</v>
      </c>
      <c r="I42" s="137">
        <f t="shared" si="11"/>
        <v>657</v>
      </c>
      <c r="J42" s="76">
        <f t="shared" si="12"/>
        <v>3.234342116598772</v>
      </c>
      <c r="K42" s="88">
        <f t="shared" si="13"/>
        <v>1.8709953011533533</v>
      </c>
    </row>
    <row r="43" spans="1:11" s="3" customFormat="1" ht="31.5" customHeight="1" thickBot="1">
      <c r="A43" s="66" t="s">
        <v>21</v>
      </c>
      <c r="B43" s="29" t="s">
        <v>62</v>
      </c>
      <c r="C43" s="59">
        <v>559</v>
      </c>
      <c r="D43" s="35">
        <f t="shared" si="7"/>
        <v>18.064015769659562</v>
      </c>
      <c r="E43" s="49">
        <f t="shared" si="8"/>
        <v>12.806414662084766</v>
      </c>
      <c r="F43" s="112">
        <v>0</v>
      </c>
      <c r="G43" s="35">
        <f t="shared" si="9"/>
        <v>0</v>
      </c>
      <c r="H43" s="36">
        <f t="shared" si="10"/>
        <v>0</v>
      </c>
      <c r="I43" s="59">
        <f t="shared" si="11"/>
        <v>559</v>
      </c>
      <c r="J43" s="35">
        <f t="shared" si="12"/>
        <v>2.751898391444008</v>
      </c>
      <c r="K43" s="49">
        <f t="shared" si="13"/>
        <v>1.5919122881959276</v>
      </c>
    </row>
    <row r="44" spans="1:11" s="3" customFormat="1" ht="27" customHeight="1">
      <c r="A44" s="74"/>
      <c r="B44" s="102" t="s">
        <v>78</v>
      </c>
      <c r="C44" s="123">
        <v>117</v>
      </c>
      <c r="D44" s="9">
        <f t="shared" si="7"/>
        <v>3.780840509928746</v>
      </c>
      <c r="E44" s="19">
        <f t="shared" si="8"/>
        <v>2.6804123711340204</v>
      </c>
      <c r="F44" s="118">
        <v>0</v>
      </c>
      <c r="G44" s="9">
        <f t="shared" si="9"/>
        <v>0</v>
      </c>
      <c r="H44" s="12">
        <f t="shared" si="10"/>
        <v>0</v>
      </c>
      <c r="I44" s="135">
        <f t="shared" si="11"/>
        <v>117</v>
      </c>
      <c r="J44" s="9">
        <f t="shared" si="12"/>
        <v>0.5759787330929319</v>
      </c>
      <c r="K44" s="19">
        <f t="shared" si="13"/>
        <v>0.33319094404100813</v>
      </c>
    </row>
    <row r="45" spans="1:11" s="4" customFormat="1" ht="15" customHeight="1" thickBot="1">
      <c r="A45" s="73"/>
      <c r="B45" s="103" t="s">
        <v>77</v>
      </c>
      <c r="C45" s="125">
        <v>13</v>
      </c>
      <c r="D45" s="76">
        <f t="shared" si="7"/>
        <v>0.42009338999208284</v>
      </c>
      <c r="E45" s="88">
        <f t="shared" si="8"/>
        <v>0.29782359679266895</v>
      </c>
      <c r="F45" s="119">
        <v>0</v>
      </c>
      <c r="G45" s="76">
        <f t="shared" si="9"/>
        <v>0</v>
      </c>
      <c r="H45" s="26">
        <f t="shared" si="10"/>
        <v>0</v>
      </c>
      <c r="I45" s="137">
        <f t="shared" si="11"/>
        <v>13</v>
      </c>
      <c r="J45" s="76">
        <f t="shared" si="12"/>
        <v>0.06399763701032578</v>
      </c>
      <c r="K45" s="88">
        <f t="shared" si="13"/>
        <v>0.037021216004556455</v>
      </c>
    </row>
    <row r="46" spans="1:11" s="4" customFormat="1" ht="19.5" customHeight="1" thickBot="1">
      <c r="A46" s="65" t="s">
        <v>75</v>
      </c>
      <c r="B46" s="100" t="s">
        <v>61</v>
      </c>
      <c r="C46" s="126">
        <v>10</v>
      </c>
      <c r="D46" s="80">
        <f t="shared" si="7"/>
        <v>0.32314876153237143</v>
      </c>
      <c r="E46" s="81">
        <f t="shared" si="8"/>
        <v>0.2290950744558992</v>
      </c>
      <c r="F46" s="117">
        <v>0</v>
      </c>
      <c r="G46" s="80">
        <f t="shared" si="9"/>
        <v>0</v>
      </c>
      <c r="H46" s="132">
        <f t="shared" si="10"/>
        <v>0</v>
      </c>
      <c r="I46" s="126">
        <f t="shared" si="11"/>
        <v>10</v>
      </c>
      <c r="J46" s="80">
        <f t="shared" si="12"/>
        <v>0.04922895154640444</v>
      </c>
      <c r="K46" s="81">
        <f t="shared" si="13"/>
        <v>0.02847785846504343</v>
      </c>
    </row>
    <row r="47" spans="1:11" s="3" customFormat="1" ht="20.25" customHeight="1" thickBot="1">
      <c r="A47" s="66" t="s">
        <v>27</v>
      </c>
      <c r="B47" s="29" t="s">
        <v>63</v>
      </c>
      <c r="C47" s="59">
        <v>239</v>
      </c>
      <c r="D47" s="35">
        <f t="shared" si="7"/>
        <v>7.723255400623677</v>
      </c>
      <c r="E47" s="49">
        <f t="shared" si="8"/>
        <v>5.475372279495991</v>
      </c>
      <c r="F47" s="112">
        <v>722</v>
      </c>
      <c r="G47" s="35">
        <f t="shared" si="9"/>
        <v>4.193115624292194</v>
      </c>
      <c r="H47" s="36">
        <f t="shared" si="10"/>
        <v>2.347967479674797</v>
      </c>
      <c r="I47" s="59">
        <f t="shared" si="11"/>
        <v>961</v>
      </c>
      <c r="J47" s="35">
        <f t="shared" si="12"/>
        <v>4.730902243609466</v>
      </c>
      <c r="K47" s="49">
        <f t="shared" si="13"/>
        <v>2.7367221984906736</v>
      </c>
    </row>
    <row r="48" spans="1:11" s="3" customFormat="1" ht="16.5" customHeight="1" thickBot="1">
      <c r="A48" s="78" t="s">
        <v>28</v>
      </c>
      <c r="B48" s="97" t="s">
        <v>64</v>
      </c>
      <c r="C48" s="61">
        <v>686</v>
      </c>
      <c r="D48" s="82">
        <f t="shared" si="7"/>
        <v>22.16800504112068</v>
      </c>
      <c r="E48" s="83">
        <f t="shared" si="8"/>
        <v>15.715922107674684</v>
      </c>
      <c r="F48" s="113">
        <v>1291</v>
      </c>
      <c r="G48" s="82">
        <f t="shared" si="9"/>
        <v>7.497662425154048</v>
      </c>
      <c r="H48" s="53">
        <f t="shared" si="10"/>
        <v>4.198373983739837</v>
      </c>
      <c r="I48" s="61">
        <f t="shared" si="11"/>
        <v>1977</v>
      </c>
      <c r="J48" s="82">
        <f t="shared" si="12"/>
        <v>9.732563720724158</v>
      </c>
      <c r="K48" s="83">
        <f t="shared" si="13"/>
        <v>5.630072618539086</v>
      </c>
    </row>
    <row r="49" spans="1:11" s="4" customFormat="1" ht="19.5" customHeight="1">
      <c r="A49" s="73"/>
      <c r="B49" s="98" t="s">
        <v>65</v>
      </c>
      <c r="C49" s="123">
        <v>61</v>
      </c>
      <c r="D49" s="9">
        <f t="shared" si="7"/>
        <v>1.9712074453474657</v>
      </c>
      <c r="E49" s="19">
        <f t="shared" si="8"/>
        <v>1.397479954180985</v>
      </c>
      <c r="F49" s="114">
        <v>373</v>
      </c>
      <c r="G49" s="9">
        <f t="shared" si="9"/>
        <v>2.166249484572006</v>
      </c>
      <c r="H49" s="12">
        <f t="shared" si="10"/>
        <v>1.2130081300813007</v>
      </c>
      <c r="I49" s="123">
        <f t="shared" si="11"/>
        <v>434</v>
      </c>
      <c r="J49" s="9">
        <f t="shared" si="12"/>
        <v>2.1365364971139527</v>
      </c>
      <c r="K49" s="19">
        <f t="shared" si="13"/>
        <v>1.2359390573828848</v>
      </c>
    </row>
    <row r="50" spans="1:11" s="4" customFormat="1" ht="12.75" customHeight="1">
      <c r="A50" s="73"/>
      <c r="B50" s="104" t="s">
        <v>69</v>
      </c>
      <c r="C50" s="127">
        <v>0</v>
      </c>
      <c r="D50" s="75">
        <f t="shared" si="7"/>
        <v>0</v>
      </c>
      <c r="E50" s="90">
        <f t="shared" si="8"/>
        <v>0</v>
      </c>
      <c r="F50" s="120">
        <v>10</v>
      </c>
      <c r="G50" s="75">
        <f t="shared" si="9"/>
        <v>0.05807639368825753</v>
      </c>
      <c r="H50" s="54">
        <f t="shared" si="10"/>
        <v>0.032520325203252036</v>
      </c>
      <c r="I50" s="124">
        <f t="shared" si="11"/>
        <v>10</v>
      </c>
      <c r="J50" s="75">
        <f t="shared" si="12"/>
        <v>0.04922895154640444</v>
      </c>
      <c r="K50" s="90">
        <f t="shared" si="13"/>
        <v>0.02847785846504343</v>
      </c>
    </row>
    <row r="51" spans="1:11" s="3" customFormat="1" ht="21.75" customHeight="1">
      <c r="A51" s="73"/>
      <c r="B51" s="58" t="s">
        <v>66</v>
      </c>
      <c r="C51" s="124">
        <v>5</v>
      </c>
      <c r="D51" s="10">
        <f t="shared" si="7"/>
        <v>0.16157438076618572</v>
      </c>
      <c r="E51" s="25">
        <f t="shared" si="8"/>
        <v>0.1145475372279496</v>
      </c>
      <c r="F51" s="115">
        <v>176</v>
      </c>
      <c r="G51" s="10">
        <f t="shared" si="9"/>
        <v>1.0221445289133326</v>
      </c>
      <c r="H51" s="13">
        <f t="shared" si="10"/>
        <v>0.5723577235772358</v>
      </c>
      <c r="I51" s="124">
        <f t="shared" si="11"/>
        <v>181</v>
      </c>
      <c r="J51" s="10">
        <f t="shared" si="12"/>
        <v>0.8910440229899204</v>
      </c>
      <c r="K51" s="25">
        <f t="shared" si="13"/>
        <v>0.515449238217286</v>
      </c>
    </row>
    <row r="52" spans="1:11" ht="12.75" customHeight="1">
      <c r="A52" s="73"/>
      <c r="B52" s="104" t="s">
        <v>70</v>
      </c>
      <c r="C52" s="127">
        <v>3</v>
      </c>
      <c r="D52" s="75">
        <f t="shared" si="7"/>
        <v>0.09694462845971143</v>
      </c>
      <c r="E52" s="90">
        <f t="shared" si="8"/>
        <v>0.06872852233676977</v>
      </c>
      <c r="F52" s="120">
        <v>80</v>
      </c>
      <c r="G52" s="75">
        <f t="shared" si="9"/>
        <v>0.46461114950606025</v>
      </c>
      <c r="H52" s="54">
        <f t="shared" si="10"/>
        <v>0.2601626016260163</v>
      </c>
      <c r="I52" s="124">
        <f t="shared" si="11"/>
        <v>83</v>
      </c>
      <c r="J52" s="75">
        <f t="shared" si="12"/>
        <v>0.40860029783515683</v>
      </c>
      <c r="K52" s="90">
        <f t="shared" si="13"/>
        <v>0.23636622525986045</v>
      </c>
    </row>
    <row r="53" spans="1:11" ht="18" customHeight="1">
      <c r="A53" s="73"/>
      <c r="B53" s="58" t="s">
        <v>67</v>
      </c>
      <c r="C53" s="124">
        <v>38</v>
      </c>
      <c r="D53" s="10">
        <f t="shared" si="7"/>
        <v>1.2279652938230115</v>
      </c>
      <c r="E53" s="25">
        <f t="shared" si="8"/>
        <v>0.870561282932417</v>
      </c>
      <c r="F53" s="115">
        <v>190</v>
      </c>
      <c r="G53" s="10">
        <f t="shared" si="9"/>
        <v>1.103451480076893</v>
      </c>
      <c r="H53" s="13">
        <f t="shared" si="10"/>
        <v>0.6178861788617886</v>
      </c>
      <c r="I53" s="124">
        <f t="shared" si="11"/>
        <v>228</v>
      </c>
      <c r="J53" s="10">
        <f t="shared" si="12"/>
        <v>1.1224200952580212</v>
      </c>
      <c r="K53" s="25">
        <f t="shared" si="13"/>
        <v>0.6492951730029902</v>
      </c>
    </row>
    <row r="54" spans="1:11" ht="12.75" customHeight="1">
      <c r="A54" s="73"/>
      <c r="B54" s="104" t="s">
        <v>71</v>
      </c>
      <c r="C54" s="127">
        <v>37</v>
      </c>
      <c r="D54" s="75">
        <f t="shared" si="7"/>
        <v>1.1956504176697742</v>
      </c>
      <c r="E54" s="90">
        <f t="shared" si="8"/>
        <v>0.847651775486827</v>
      </c>
      <c r="F54" s="120">
        <v>135</v>
      </c>
      <c r="G54" s="75">
        <f t="shared" si="9"/>
        <v>0.7840313147914767</v>
      </c>
      <c r="H54" s="54">
        <f t="shared" si="10"/>
        <v>0.43902439024390244</v>
      </c>
      <c r="I54" s="124">
        <f t="shared" si="11"/>
        <v>172</v>
      </c>
      <c r="J54" s="75">
        <f t="shared" si="12"/>
        <v>0.8467379665981564</v>
      </c>
      <c r="K54" s="90">
        <f t="shared" si="13"/>
        <v>0.489819165598747</v>
      </c>
    </row>
    <row r="55" spans="1:11" ht="18.75" customHeight="1">
      <c r="A55" s="73"/>
      <c r="B55" s="58" t="s">
        <v>68</v>
      </c>
      <c r="C55" s="124">
        <v>15</v>
      </c>
      <c r="D55" s="10">
        <f t="shared" si="7"/>
        <v>0.4847231422985571</v>
      </c>
      <c r="E55" s="25">
        <f t="shared" si="8"/>
        <v>0.3436426116838488</v>
      </c>
      <c r="F55" s="115">
        <v>365</v>
      </c>
      <c r="G55" s="10">
        <f t="shared" si="9"/>
        <v>2.1197883696214</v>
      </c>
      <c r="H55" s="13">
        <f t="shared" si="10"/>
        <v>1.1869918699186992</v>
      </c>
      <c r="I55" s="124">
        <f t="shared" si="11"/>
        <v>380</v>
      </c>
      <c r="J55" s="10">
        <f t="shared" si="12"/>
        <v>1.8707001587633687</v>
      </c>
      <c r="K55" s="25">
        <f t="shared" si="13"/>
        <v>1.0821586216716503</v>
      </c>
    </row>
    <row r="56" spans="1:11" ht="11.25" customHeight="1">
      <c r="A56" s="73"/>
      <c r="B56" s="58" t="s">
        <v>72</v>
      </c>
      <c r="C56" s="127">
        <v>11</v>
      </c>
      <c r="D56" s="75">
        <f t="shared" si="7"/>
        <v>0.35546363768560857</v>
      </c>
      <c r="E56" s="90">
        <f t="shared" si="8"/>
        <v>0.2520045819014891</v>
      </c>
      <c r="F56" s="120">
        <v>342</v>
      </c>
      <c r="G56" s="75">
        <f t="shared" si="9"/>
        <v>1.9862126641384077</v>
      </c>
      <c r="H56" s="54">
        <f t="shared" si="10"/>
        <v>1.1121951219512196</v>
      </c>
      <c r="I56" s="124">
        <f t="shared" si="11"/>
        <v>353</v>
      </c>
      <c r="J56" s="75">
        <f t="shared" si="12"/>
        <v>1.7377819895880768</v>
      </c>
      <c r="K56" s="90">
        <f t="shared" si="13"/>
        <v>1.005268403816033</v>
      </c>
    </row>
    <row r="57" spans="1:11" ht="17.25" customHeight="1" thickBot="1">
      <c r="A57" s="73"/>
      <c r="B57" s="99" t="s">
        <v>31</v>
      </c>
      <c r="C57" s="125">
        <v>29</v>
      </c>
      <c r="D57" s="76">
        <f t="shared" si="7"/>
        <v>0.9371314084438771</v>
      </c>
      <c r="E57" s="88">
        <f t="shared" si="8"/>
        <v>0.6643757159221076</v>
      </c>
      <c r="F57" s="116">
        <v>38</v>
      </c>
      <c r="G57" s="76">
        <f t="shared" si="9"/>
        <v>0.22069029601537862</v>
      </c>
      <c r="H57" s="26">
        <f t="shared" si="10"/>
        <v>0.12357723577235773</v>
      </c>
      <c r="I57" s="125">
        <f t="shared" si="11"/>
        <v>67</v>
      </c>
      <c r="J57" s="76">
        <f t="shared" si="12"/>
        <v>0.32983397536090975</v>
      </c>
      <c r="K57" s="88">
        <f t="shared" si="13"/>
        <v>0.19080165171579097</v>
      </c>
    </row>
    <row r="58" spans="1:11" s="3" customFormat="1" ht="21" customHeight="1" thickBot="1">
      <c r="A58" s="66" t="s">
        <v>83</v>
      </c>
      <c r="B58" s="29" t="s">
        <v>82</v>
      </c>
      <c r="C58" s="30">
        <v>19</v>
      </c>
      <c r="D58" s="31">
        <f t="shared" si="7"/>
        <v>0.6139826469115057</v>
      </c>
      <c r="E58" s="49">
        <f t="shared" si="8"/>
        <v>0.4352806414662085</v>
      </c>
      <c r="F58" s="112">
        <v>420</v>
      </c>
      <c r="G58" s="31">
        <f t="shared" si="9"/>
        <v>2.4392085349068164</v>
      </c>
      <c r="H58" s="36">
        <f t="shared" si="10"/>
        <v>1.3658536585365855</v>
      </c>
      <c r="I58" s="59">
        <f t="shared" si="11"/>
        <v>439</v>
      </c>
      <c r="J58" s="31">
        <f t="shared" si="12"/>
        <v>2.161150972887155</v>
      </c>
      <c r="K58" s="49">
        <f t="shared" si="13"/>
        <v>1.2501779866154066</v>
      </c>
    </row>
    <row r="59" spans="1:11" s="1" customFormat="1" ht="15">
      <c r="A59" s="73"/>
      <c r="B59" s="98" t="s">
        <v>84</v>
      </c>
      <c r="C59" s="123">
        <v>19</v>
      </c>
      <c r="D59" s="7">
        <f t="shared" si="7"/>
        <v>0.6139826469115057</v>
      </c>
      <c r="E59" s="128">
        <f t="shared" si="8"/>
        <v>0.4352806414662085</v>
      </c>
      <c r="F59" s="114">
        <v>420</v>
      </c>
      <c r="G59" s="7">
        <f t="shared" si="9"/>
        <v>2.4392085349068164</v>
      </c>
      <c r="H59" s="133">
        <f t="shared" si="10"/>
        <v>1.3658536585365855</v>
      </c>
      <c r="I59" s="135">
        <f t="shared" si="11"/>
        <v>439</v>
      </c>
      <c r="J59" s="7">
        <f t="shared" si="12"/>
        <v>2.161150972887155</v>
      </c>
      <c r="K59" s="19">
        <f t="shared" si="13"/>
        <v>1.2501779866154066</v>
      </c>
    </row>
    <row r="60" spans="1:11" s="1" customFormat="1" ht="15.75" thickBot="1">
      <c r="A60" s="73"/>
      <c r="B60" s="99" t="s">
        <v>85</v>
      </c>
      <c r="C60" s="129">
        <v>0</v>
      </c>
      <c r="D60" s="79">
        <f t="shared" si="7"/>
        <v>0</v>
      </c>
      <c r="E60" s="130">
        <f t="shared" si="8"/>
        <v>0</v>
      </c>
      <c r="F60" s="116">
        <v>0</v>
      </c>
      <c r="G60" s="79">
        <f t="shared" si="9"/>
        <v>0</v>
      </c>
      <c r="H60" s="134">
        <f t="shared" si="10"/>
        <v>0</v>
      </c>
      <c r="I60" s="137">
        <f t="shared" si="11"/>
        <v>0</v>
      </c>
      <c r="J60" s="79">
        <f t="shared" si="12"/>
        <v>0</v>
      </c>
      <c r="K60" s="88">
        <f t="shared" si="13"/>
        <v>0</v>
      </c>
    </row>
    <row r="61" spans="1:11" s="3" customFormat="1" ht="18.75" customHeight="1" thickBot="1">
      <c r="A61" s="41"/>
      <c r="B61" s="105" t="s">
        <v>22</v>
      </c>
      <c r="C61" s="40">
        <f>C58+C48+C47+C46+C43+C38+C34+C33+C32+C27+C22+C18+C17+C16+C14+C13+C11+C10+C8+C5</f>
        <v>4365</v>
      </c>
      <c r="D61" s="56">
        <f t="shared" si="7"/>
        <v>141.05443440888013</v>
      </c>
      <c r="E61" s="37"/>
      <c r="F61" s="121">
        <f>F58+F48+F47+F46+F43+F38+F34+F33+F32+F27+F22+F18+F17+F16+F14+F13+F11+F10+F8+F5</f>
        <v>30750</v>
      </c>
      <c r="G61" s="56">
        <f t="shared" si="9"/>
        <v>178.58491059139192</v>
      </c>
      <c r="H61" s="32"/>
      <c r="I61" s="59">
        <f t="shared" si="11"/>
        <v>35115</v>
      </c>
      <c r="J61" s="56">
        <f t="shared" si="12"/>
        <v>172.8674633551992</v>
      </c>
      <c r="K61" s="37"/>
    </row>
  </sheetData>
  <sheetProtection/>
  <mergeCells count="5">
    <mergeCell ref="A1:K1"/>
    <mergeCell ref="B3:B4"/>
    <mergeCell ref="C3:E3"/>
    <mergeCell ref="F3:H3"/>
    <mergeCell ref="I3:K3"/>
  </mergeCells>
  <printOptions horizontalCentered="1" verticalCentered="1"/>
  <pageMargins left="0.2362204724409449" right="0.2362204724409449" top="0.64" bottom="0.55" header="0.25" footer="0.3"/>
  <pageSetup blackAndWhite="1" fitToHeight="0" fitToWidth="1" horizontalDpi="600" verticalDpi="600" orientation="landscape" paperSize="9" scale="88" r:id="rId1"/>
  <headerFooter alignWithMargins="0">
    <oddFooter>&amp;L&amp;9&amp;Z&amp;10  &amp;"Tahoma,Обикновен"&amp;F   (&amp;"Tahoma,Курсив" oblast )&amp;R&amp;P -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1"/>
  <sheetViews>
    <sheetView showZeros="0" zoomScale="90" zoomScaleNormal="90" zoomScalePageLayoutView="0" workbookViewId="0" topLeftCell="A1">
      <pane ySplit="2" topLeftCell="A3" activePane="bottomLeft" state="frozen"/>
      <selection pane="topLeft" activeCell="C7" sqref="C7"/>
      <selection pane="bottomLeft" activeCell="B33" sqref="B33"/>
    </sheetView>
  </sheetViews>
  <sheetFormatPr defaultColWidth="9.00390625" defaultRowHeight="12.75"/>
  <cols>
    <col min="1" max="1" width="5.625" style="0" customWidth="1"/>
    <col min="2" max="2" width="49.75390625" style="0" customWidth="1"/>
    <col min="3" max="11" width="12.125" style="0" customWidth="1"/>
    <col min="12" max="12" width="8.00390625" style="0" customWidth="1"/>
  </cols>
  <sheetData>
    <row r="1" spans="1:11" ht="18.75" customHeight="1" thickBot="1">
      <c r="A1" s="163" t="s">
        <v>86</v>
      </c>
      <c r="B1" s="164"/>
      <c r="C1" s="164"/>
      <c r="D1" s="164"/>
      <c r="E1" s="164"/>
      <c r="F1" s="164"/>
      <c r="G1" s="164"/>
      <c r="H1" s="164"/>
      <c r="I1" s="164"/>
      <c r="J1" s="164"/>
      <c r="K1" s="165"/>
    </row>
    <row r="2" spans="4:11" s="55" customFormat="1" ht="19.5" customHeight="1" thickBot="1">
      <c r="D2" s="62">
        <v>30945.5</v>
      </c>
      <c r="E2" s="57"/>
      <c r="F2" s="57"/>
      <c r="G2" s="62">
        <v>172187</v>
      </c>
      <c r="H2" s="57"/>
      <c r="I2" s="57"/>
      <c r="J2" s="62">
        <v>203132.5</v>
      </c>
      <c r="K2" s="57"/>
    </row>
    <row r="3" spans="1:11" ht="12.75">
      <c r="A3" s="16" t="s">
        <v>0</v>
      </c>
      <c r="B3" s="157" t="s">
        <v>5</v>
      </c>
      <c r="C3" s="42" t="s">
        <v>1</v>
      </c>
      <c r="D3" s="43"/>
      <c r="E3" s="44"/>
      <c r="F3" s="43" t="s">
        <v>2</v>
      </c>
      <c r="G3" s="43"/>
      <c r="H3" s="43"/>
      <c r="I3" s="42" t="s">
        <v>3</v>
      </c>
      <c r="J3" s="43"/>
      <c r="K3" s="44"/>
    </row>
    <row r="4" spans="1:11" ht="26.25" thickBot="1">
      <c r="A4" s="71" t="s">
        <v>4</v>
      </c>
      <c r="B4" s="162"/>
      <c r="C4" s="67" t="s">
        <v>6</v>
      </c>
      <c r="D4" s="68" t="s">
        <v>7</v>
      </c>
      <c r="E4" s="70" t="s">
        <v>8</v>
      </c>
      <c r="F4" s="152" t="s">
        <v>6</v>
      </c>
      <c r="G4" s="68" t="s">
        <v>7</v>
      </c>
      <c r="H4" s="69" t="s">
        <v>8</v>
      </c>
      <c r="I4" s="67" t="s">
        <v>6</v>
      </c>
      <c r="J4" s="68" t="s">
        <v>7</v>
      </c>
      <c r="K4" s="70" t="s">
        <v>8</v>
      </c>
    </row>
    <row r="5" spans="1:11" ht="15.75" thickBot="1">
      <c r="A5" s="63" t="s">
        <v>9</v>
      </c>
      <c r="B5" s="138" t="s">
        <v>24</v>
      </c>
      <c r="C5" s="59">
        <v>2</v>
      </c>
      <c r="D5" s="35">
        <f aca="true" t="shared" si="0" ref="D5:D61">C5*1000/$D$2</f>
        <v>0.06462975230647429</v>
      </c>
      <c r="E5" s="49">
        <f aca="true" t="shared" si="1" ref="E5:E58">IF($C$61=0,0,C5*100/$C$61)</f>
        <v>0.23952095808383234</v>
      </c>
      <c r="F5" s="112">
        <v>16</v>
      </c>
      <c r="G5" s="35">
        <f aca="true" t="shared" si="2" ref="G5:G61">F5*1000/$G$2</f>
        <v>0.09292222990121206</v>
      </c>
      <c r="H5" s="36">
        <f aca="true" t="shared" si="3" ref="H5:H58">IF($F$61=0,0,F5*100/$F$61)</f>
        <v>0.3770028275212064</v>
      </c>
      <c r="I5" s="59">
        <f>C5+F5</f>
        <v>18</v>
      </c>
      <c r="J5" s="35">
        <f aca="true" t="shared" si="4" ref="J5:J61">I5*1000/$J$2</f>
        <v>0.088612112783528</v>
      </c>
      <c r="K5" s="49">
        <f aca="true" t="shared" si="5" ref="K5:K57">IF($I$61=0,0,I5*100/$I$61)</f>
        <v>0.3544004725339634</v>
      </c>
    </row>
    <row r="6" spans="1:11" ht="15">
      <c r="A6" s="8"/>
      <c r="B6" s="139" t="s">
        <v>34</v>
      </c>
      <c r="C6" s="123">
        <v>2</v>
      </c>
      <c r="D6" s="9">
        <f t="shared" si="0"/>
        <v>0.06462975230647429</v>
      </c>
      <c r="E6" s="19">
        <f t="shared" si="1"/>
        <v>0.23952095808383234</v>
      </c>
      <c r="F6" s="114">
        <v>13</v>
      </c>
      <c r="G6" s="9">
        <f t="shared" si="2"/>
        <v>0.07549931179473479</v>
      </c>
      <c r="H6" s="12">
        <f t="shared" si="3"/>
        <v>0.3063147973609802</v>
      </c>
      <c r="I6" s="135">
        <f aca="true" t="shared" si="6" ref="I6:I61">C6+F6</f>
        <v>15</v>
      </c>
      <c r="J6" s="9">
        <f t="shared" si="4"/>
        <v>0.07384342731960666</v>
      </c>
      <c r="K6" s="19">
        <f t="shared" si="5"/>
        <v>0.29533372711163614</v>
      </c>
    </row>
    <row r="7" spans="1:11" ht="15.75" thickBot="1">
      <c r="A7" s="8"/>
      <c r="B7" s="140" t="s">
        <v>35</v>
      </c>
      <c r="C7" s="125"/>
      <c r="D7" s="76">
        <f t="shared" si="0"/>
        <v>0</v>
      </c>
      <c r="E7" s="88">
        <f t="shared" si="1"/>
        <v>0</v>
      </c>
      <c r="F7" s="116"/>
      <c r="G7" s="76">
        <f t="shared" si="2"/>
        <v>0</v>
      </c>
      <c r="H7" s="26">
        <f t="shared" si="3"/>
        <v>0</v>
      </c>
      <c r="I7" s="137">
        <f t="shared" si="6"/>
        <v>0</v>
      </c>
      <c r="J7" s="76">
        <f t="shared" si="4"/>
        <v>0</v>
      </c>
      <c r="K7" s="88">
        <f t="shared" si="5"/>
        <v>0</v>
      </c>
    </row>
    <row r="8" spans="1:11" ht="15.75" thickBot="1">
      <c r="A8" s="63" t="s">
        <v>10</v>
      </c>
      <c r="B8" s="138" t="s">
        <v>36</v>
      </c>
      <c r="C8" s="59">
        <v>0</v>
      </c>
      <c r="D8" s="35">
        <f t="shared" si="0"/>
        <v>0</v>
      </c>
      <c r="E8" s="49">
        <f t="shared" si="1"/>
        <v>0</v>
      </c>
      <c r="F8" s="112">
        <v>27</v>
      </c>
      <c r="G8" s="35">
        <f t="shared" si="2"/>
        <v>0.15680626295829533</v>
      </c>
      <c r="H8" s="36">
        <f t="shared" si="3"/>
        <v>0.6361922714420358</v>
      </c>
      <c r="I8" s="59">
        <f t="shared" si="6"/>
        <v>27</v>
      </c>
      <c r="J8" s="35">
        <f t="shared" si="4"/>
        <v>0.13291816917529198</v>
      </c>
      <c r="K8" s="49">
        <f t="shared" si="5"/>
        <v>0.5316007088009451</v>
      </c>
    </row>
    <row r="9" spans="1:11" s="72" customFormat="1" ht="15" thickBot="1">
      <c r="A9" s="73"/>
      <c r="B9" s="141" t="s">
        <v>37</v>
      </c>
      <c r="C9" s="122">
        <v>0</v>
      </c>
      <c r="D9" s="20">
        <f t="shared" si="0"/>
        <v>0</v>
      </c>
      <c r="E9" s="89">
        <f t="shared" si="1"/>
        <v>0</v>
      </c>
      <c r="F9" s="111">
        <v>6</v>
      </c>
      <c r="G9" s="20">
        <f t="shared" si="2"/>
        <v>0.03484583621295452</v>
      </c>
      <c r="H9" s="153">
        <f t="shared" si="3"/>
        <v>0.1413760603204524</v>
      </c>
      <c r="I9" s="122">
        <f t="shared" si="6"/>
        <v>6</v>
      </c>
      <c r="J9" s="20">
        <f t="shared" si="4"/>
        <v>0.029537370927842664</v>
      </c>
      <c r="K9" s="89">
        <f t="shared" si="5"/>
        <v>0.11813349084465447</v>
      </c>
    </row>
    <row r="10" spans="1:11" ht="15.75" thickBot="1">
      <c r="A10" s="64" t="s">
        <v>11</v>
      </c>
      <c r="B10" s="142" t="s">
        <v>38</v>
      </c>
      <c r="C10" s="59">
        <v>0</v>
      </c>
      <c r="D10" s="35">
        <f t="shared" si="0"/>
        <v>0</v>
      </c>
      <c r="E10" s="49">
        <f t="shared" si="1"/>
        <v>0</v>
      </c>
      <c r="F10" s="112">
        <v>2</v>
      </c>
      <c r="G10" s="35">
        <f t="shared" si="2"/>
        <v>0.011615278737651507</v>
      </c>
      <c r="H10" s="36">
        <f t="shared" si="3"/>
        <v>0.0471253534401508</v>
      </c>
      <c r="I10" s="59">
        <f t="shared" si="6"/>
        <v>2</v>
      </c>
      <c r="J10" s="35">
        <f t="shared" si="4"/>
        <v>0.009845790309280887</v>
      </c>
      <c r="K10" s="49">
        <f t="shared" si="5"/>
        <v>0.039377830281551486</v>
      </c>
    </row>
    <row r="11" spans="1:11" ht="26.25" thickBot="1">
      <c r="A11" s="66" t="s">
        <v>12</v>
      </c>
      <c r="B11" s="142" t="s">
        <v>39</v>
      </c>
      <c r="C11" s="59">
        <v>0</v>
      </c>
      <c r="D11" s="35">
        <f t="shared" si="0"/>
        <v>0</v>
      </c>
      <c r="E11" s="52">
        <f t="shared" si="1"/>
        <v>0</v>
      </c>
      <c r="F11" s="112">
        <v>7</v>
      </c>
      <c r="G11" s="51">
        <f t="shared" si="2"/>
        <v>0.04065347558178027</v>
      </c>
      <c r="H11" s="36">
        <f t="shared" si="3"/>
        <v>0.1649387370405278</v>
      </c>
      <c r="I11" s="59">
        <f t="shared" si="6"/>
        <v>7</v>
      </c>
      <c r="J11" s="51">
        <f t="shared" si="4"/>
        <v>0.03446026608248311</v>
      </c>
      <c r="K11" s="52">
        <f t="shared" si="5"/>
        <v>0.1378224059854302</v>
      </c>
    </row>
    <row r="12" spans="1:11" s="72" customFormat="1" ht="15.75" thickBot="1">
      <c r="A12" s="77"/>
      <c r="B12" s="143" t="s">
        <v>76</v>
      </c>
      <c r="C12" s="122">
        <v>0</v>
      </c>
      <c r="D12" s="20">
        <f t="shared" si="0"/>
        <v>0</v>
      </c>
      <c r="E12" s="89">
        <f t="shared" si="1"/>
        <v>0</v>
      </c>
      <c r="F12" s="111">
        <v>7</v>
      </c>
      <c r="G12" s="20">
        <f t="shared" si="2"/>
        <v>0.04065347558178027</v>
      </c>
      <c r="H12" s="27">
        <f t="shared" si="3"/>
        <v>0.1649387370405278</v>
      </c>
      <c r="I12" s="122">
        <f t="shared" si="6"/>
        <v>7</v>
      </c>
      <c r="J12" s="20">
        <f t="shared" si="4"/>
        <v>0.03446026608248311</v>
      </c>
      <c r="K12" s="89">
        <f t="shared" si="5"/>
        <v>0.1378224059854302</v>
      </c>
    </row>
    <row r="13" spans="1:11" ht="15.75" thickBot="1">
      <c r="A13" s="66" t="s">
        <v>13</v>
      </c>
      <c r="B13" s="138" t="s">
        <v>40</v>
      </c>
      <c r="C13" s="60">
        <v>0</v>
      </c>
      <c r="D13" s="35">
        <f t="shared" si="0"/>
        <v>0</v>
      </c>
      <c r="E13" s="49">
        <f t="shared" si="1"/>
        <v>0</v>
      </c>
      <c r="F13" s="112">
        <v>11</v>
      </c>
      <c r="G13" s="35">
        <f t="shared" si="2"/>
        <v>0.06388403305708329</v>
      </c>
      <c r="H13" s="36">
        <f t="shared" si="3"/>
        <v>0.25918944392082943</v>
      </c>
      <c r="I13" s="59">
        <f t="shared" si="6"/>
        <v>11</v>
      </c>
      <c r="J13" s="35">
        <f t="shared" si="4"/>
        <v>0.054151846701044885</v>
      </c>
      <c r="K13" s="49">
        <f t="shared" si="5"/>
        <v>0.21657806654853318</v>
      </c>
    </row>
    <row r="14" spans="1:11" ht="15.75" thickBot="1">
      <c r="A14" s="66" t="s">
        <v>14</v>
      </c>
      <c r="B14" s="142" t="s">
        <v>41</v>
      </c>
      <c r="C14" s="59">
        <v>0</v>
      </c>
      <c r="D14" s="51">
        <f t="shared" si="0"/>
        <v>0</v>
      </c>
      <c r="E14" s="52">
        <f t="shared" si="1"/>
        <v>0</v>
      </c>
      <c r="F14" s="112">
        <v>4</v>
      </c>
      <c r="G14" s="51">
        <f t="shared" si="2"/>
        <v>0.023230557475303015</v>
      </c>
      <c r="H14" s="36">
        <f t="shared" si="3"/>
        <v>0.0942507068803016</v>
      </c>
      <c r="I14" s="59">
        <f t="shared" si="6"/>
        <v>4</v>
      </c>
      <c r="J14" s="51">
        <f t="shared" si="4"/>
        <v>0.019691580618561775</v>
      </c>
      <c r="K14" s="52">
        <f t="shared" si="5"/>
        <v>0.07875566056310297</v>
      </c>
    </row>
    <row r="15" spans="1:11" s="72" customFormat="1" ht="15" thickBot="1">
      <c r="A15" s="73"/>
      <c r="B15" s="141" t="s">
        <v>42</v>
      </c>
      <c r="C15" s="122">
        <v>0</v>
      </c>
      <c r="D15" s="20">
        <f t="shared" si="0"/>
        <v>0</v>
      </c>
      <c r="E15" s="89">
        <f t="shared" si="1"/>
        <v>0</v>
      </c>
      <c r="F15" s="111">
        <v>3</v>
      </c>
      <c r="G15" s="20">
        <f t="shared" si="2"/>
        <v>0.01742291810647726</v>
      </c>
      <c r="H15" s="27">
        <f t="shared" si="3"/>
        <v>0.0706880301602262</v>
      </c>
      <c r="I15" s="122">
        <f t="shared" si="6"/>
        <v>3</v>
      </c>
      <c r="J15" s="20">
        <f t="shared" si="4"/>
        <v>0.014768685463921332</v>
      </c>
      <c r="K15" s="89">
        <f t="shared" si="5"/>
        <v>0.05906674542232723</v>
      </c>
    </row>
    <row r="16" spans="1:11" ht="15.75" thickBot="1">
      <c r="A16" s="50" t="s">
        <v>15</v>
      </c>
      <c r="B16" s="138" t="s">
        <v>25</v>
      </c>
      <c r="C16" s="59">
        <v>1</v>
      </c>
      <c r="D16" s="51">
        <f t="shared" si="0"/>
        <v>0.032314876153237145</v>
      </c>
      <c r="E16" s="52">
        <f t="shared" si="1"/>
        <v>0.11976047904191617</v>
      </c>
      <c r="F16" s="112">
        <v>919</v>
      </c>
      <c r="G16" s="51">
        <f t="shared" si="2"/>
        <v>5.337220579950867</v>
      </c>
      <c r="H16" s="36">
        <f t="shared" si="3"/>
        <v>21.654099905749295</v>
      </c>
      <c r="I16" s="59">
        <f t="shared" si="6"/>
        <v>920</v>
      </c>
      <c r="J16" s="51">
        <f t="shared" si="4"/>
        <v>4.529063542269209</v>
      </c>
      <c r="K16" s="52">
        <f t="shared" si="5"/>
        <v>18.113801929513684</v>
      </c>
    </row>
    <row r="17" spans="1:11" ht="15.75" thickBot="1">
      <c r="A17" s="66" t="s">
        <v>16</v>
      </c>
      <c r="B17" s="142" t="s">
        <v>43</v>
      </c>
      <c r="C17" s="59">
        <v>17</v>
      </c>
      <c r="D17" s="51">
        <f t="shared" si="0"/>
        <v>0.5493528946050314</v>
      </c>
      <c r="E17" s="52">
        <f t="shared" si="1"/>
        <v>2.035928143712575</v>
      </c>
      <c r="F17" s="112">
        <v>72</v>
      </c>
      <c r="G17" s="51">
        <f t="shared" si="2"/>
        <v>0.41815003455545424</v>
      </c>
      <c r="H17" s="36">
        <f t="shared" si="3"/>
        <v>1.696512723845429</v>
      </c>
      <c r="I17" s="59">
        <f t="shared" si="6"/>
        <v>89</v>
      </c>
      <c r="J17" s="51">
        <f t="shared" si="4"/>
        <v>0.43813766876299953</v>
      </c>
      <c r="K17" s="52">
        <f t="shared" si="5"/>
        <v>1.7523134475290412</v>
      </c>
    </row>
    <row r="18" spans="1:11" ht="15.75" thickBot="1">
      <c r="A18" s="78" t="s">
        <v>17</v>
      </c>
      <c r="B18" s="144" t="s">
        <v>44</v>
      </c>
      <c r="C18" s="61">
        <v>0</v>
      </c>
      <c r="D18" s="82">
        <f t="shared" si="0"/>
        <v>0</v>
      </c>
      <c r="E18" s="83">
        <f t="shared" si="1"/>
        <v>0</v>
      </c>
      <c r="F18" s="113">
        <v>157</v>
      </c>
      <c r="G18" s="82">
        <f t="shared" si="2"/>
        <v>0.9117993809056433</v>
      </c>
      <c r="H18" s="53">
        <f t="shared" si="3"/>
        <v>3.699340245051838</v>
      </c>
      <c r="I18" s="61">
        <f t="shared" si="6"/>
        <v>157</v>
      </c>
      <c r="J18" s="82">
        <f t="shared" si="4"/>
        <v>0.7728945392785497</v>
      </c>
      <c r="K18" s="83">
        <f t="shared" si="5"/>
        <v>3.0911596771017917</v>
      </c>
    </row>
    <row r="19" spans="1:11" s="72" customFormat="1" ht="14.25">
      <c r="A19" s="73"/>
      <c r="B19" s="139" t="s">
        <v>45</v>
      </c>
      <c r="C19" s="123">
        <v>0</v>
      </c>
      <c r="D19" s="9">
        <f t="shared" si="0"/>
        <v>0</v>
      </c>
      <c r="E19" s="19">
        <f t="shared" si="1"/>
        <v>0</v>
      </c>
      <c r="F19" s="114">
        <v>1</v>
      </c>
      <c r="G19" s="9">
        <f t="shared" si="2"/>
        <v>0.005807639368825754</v>
      </c>
      <c r="H19" s="12">
        <f t="shared" si="3"/>
        <v>0.0235626767200754</v>
      </c>
      <c r="I19" s="123">
        <f t="shared" si="6"/>
        <v>1</v>
      </c>
      <c r="J19" s="9">
        <f t="shared" si="4"/>
        <v>0.004922895154640444</v>
      </c>
      <c r="K19" s="19">
        <f t="shared" si="5"/>
        <v>0.019688915140775743</v>
      </c>
    </row>
    <row r="20" spans="1:11" s="72" customFormat="1" ht="14.25">
      <c r="A20" s="73"/>
      <c r="B20" s="145" t="s">
        <v>46</v>
      </c>
      <c r="C20" s="124">
        <v>0</v>
      </c>
      <c r="D20" s="10">
        <f t="shared" si="0"/>
        <v>0</v>
      </c>
      <c r="E20" s="25">
        <f t="shared" si="1"/>
        <v>0</v>
      </c>
      <c r="F20" s="115">
        <v>94</v>
      </c>
      <c r="G20" s="10">
        <f t="shared" si="2"/>
        <v>0.5459181006696208</v>
      </c>
      <c r="H20" s="13">
        <f t="shared" si="3"/>
        <v>2.214891611687088</v>
      </c>
      <c r="I20" s="124">
        <f t="shared" si="6"/>
        <v>94</v>
      </c>
      <c r="J20" s="10">
        <f t="shared" si="4"/>
        <v>0.4627521445362017</v>
      </c>
      <c r="K20" s="25">
        <f t="shared" si="5"/>
        <v>1.85075802323292</v>
      </c>
    </row>
    <row r="21" spans="1:11" s="72" customFormat="1" ht="15" thickBot="1">
      <c r="A21" s="73"/>
      <c r="B21" s="140" t="s">
        <v>47</v>
      </c>
      <c r="C21" s="125">
        <v>0</v>
      </c>
      <c r="D21" s="76">
        <f t="shared" si="0"/>
        <v>0</v>
      </c>
      <c r="E21" s="88">
        <f t="shared" si="1"/>
        <v>0</v>
      </c>
      <c r="F21" s="116">
        <v>7</v>
      </c>
      <c r="G21" s="76">
        <f t="shared" si="2"/>
        <v>0.04065347558178027</v>
      </c>
      <c r="H21" s="26">
        <f t="shared" si="3"/>
        <v>0.1649387370405278</v>
      </c>
      <c r="I21" s="125">
        <f t="shared" si="6"/>
        <v>7</v>
      </c>
      <c r="J21" s="76">
        <f t="shared" si="4"/>
        <v>0.03446026608248311</v>
      </c>
      <c r="K21" s="88">
        <f t="shared" si="5"/>
        <v>0.1378224059854302</v>
      </c>
    </row>
    <row r="22" spans="1:11" ht="15.75" thickBot="1">
      <c r="A22" s="66" t="s">
        <v>26</v>
      </c>
      <c r="B22" s="142" t="s">
        <v>48</v>
      </c>
      <c r="C22" s="59">
        <v>15</v>
      </c>
      <c r="D22" s="35">
        <f t="shared" si="0"/>
        <v>0.4847231422985571</v>
      </c>
      <c r="E22" s="49">
        <f t="shared" si="1"/>
        <v>1.7964071856287425</v>
      </c>
      <c r="F22" s="112">
        <v>80</v>
      </c>
      <c r="G22" s="35">
        <f t="shared" si="2"/>
        <v>0.46461114950606025</v>
      </c>
      <c r="H22" s="36">
        <f t="shared" si="3"/>
        <v>1.885014137606032</v>
      </c>
      <c r="I22" s="59">
        <f t="shared" si="6"/>
        <v>95</v>
      </c>
      <c r="J22" s="35">
        <f t="shared" si="4"/>
        <v>0.4676750396908422</v>
      </c>
      <c r="K22" s="49">
        <f t="shared" si="5"/>
        <v>1.8704469383736957</v>
      </c>
    </row>
    <row r="23" spans="1:11" s="72" customFormat="1" ht="14.25">
      <c r="A23" s="73"/>
      <c r="B23" s="139" t="s">
        <v>49</v>
      </c>
      <c r="C23" s="123">
        <v>4</v>
      </c>
      <c r="D23" s="9">
        <f t="shared" si="0"/>
        <v>0.12925950461294858</v>
      </c>
      <c r="E23" s="19">
        <f t="shared" si="1"/>
        <v>0.47904191616766467</v>
      </c>
      <c r="F23" s="114">
        <v>31</v>
      </c>
      <c r="G23" s="9">
        <f t="shared" si="2"/>
        <v>0.18003682043359837</v>
      </c>
      <c r="H23" s="23">
        <f t="shared" si="3"/>
        <v>0.7304429783223374</v>
      </c>
      <c r="I23" s="123">
        <f t="shared" si="6"/>
        <v>35</v>
      </c>
      <c r="J23" s="9">
        <f t="shared" si="4"/>
        <v>0.17230133041241555</v>
      </c>
      <c r="K23" s="19">
        <f t="shared" si="5"/>
        <v>0.689112029927151</v>
      </c>
    </row>
    <row r="24" spans="1:11" s="72" customFormat="1" ht="14.25">
      <c r="A24" s="73"/>
      <c r="B24" s="145" t="s">
        <v>50</v>
      </c>
      <c r="C24" s="124">
        <v>3</v>
      </c>
      <c r="D24" s="10">
        <f t="shared" si="0"/>
        <v>0.09694462845971143</v>
      </c>
      <c r="E24" s="25">
        <f t="shared" si="1"/>
        <v>0.3592814371257485</v>
      </c>
      <c r="F24" s="115">
        <v>16</v>
      </c>
      <c r="G24" s="10">
        <f t="shared" si="2"/>
        <v>0.09292222990121206</v>
      </c>
      <c r="H24" s="24">
        <f t="shared" si="3"/>
        <v>0.3770028275212064</v>
      </c>
      <c r="I24" s="124">
        <f t="shared" si="6"/>
        <v>19</v>
      </c>
      <c r="J24" s="10">
        <f t="shared" si="4"/>
        <v>0.09353500793816844</v>
      </c>
      <c r="K24" s="25">
        <f t="shared" si="5"/>
        <v>0.37408938767473915</v>
      </c>
    </row>
    <row r="25" spans="1:11" s="72" customFormat="1" ht="14.25">
      <c r="A25" s="73"/>
      <c r="B25" s="145" t="s">
        <v>80</v>
      </c>
      <c r="C25" s="124">
        <v>0</v>
      </c>
      <c r="D25" s="10">
        <f t="shared" si="0"/>
        <v>0</v>
      </c>
      <c r="E25" s="25">
        <f t="shared" si="1"/>
        <v>0</v>
      </c>
      <c r="F25" s="115">
        <v>12</v>
      </c>
      <c r="G25" s="10">
        <f t="shared" si="2"/>
        <v>0.06969167242590904</v>
      </c>
      <c r="H25" s="24">
        <f t="shared" si="3"/>
        <v>0.2827521206409048</v>
      </c>
      <c r="I25" s="124">
        <f t="shared" si="6"/>
        <v>12</v>
      </c>
      <c r="J25" s="10">
        <f t="shared" si="4"/>
        <v>0.05907474185568533</v>
      </c>
      <c r="K25" s="25">
        <f t="shared" si="5"/>
        <v>0.23626698168930893</v>
      </c>
    </row>
    <row r="26" spans="1:11" s="72" customFormat="1" ht="15" thickBot="1">
      <c r="A26" s="73"/>
      <c r="B26" s="140" t="s">
        <v>81</v>
      </c>
      <c r="C26" s="125">
        <v>0</v>
      </c>
      <c r="D26" s="76">
        <f t="shared" si="0"/>
        <v>0</v>
      </c>
      <c r="E26" s="88">
        <f t="shared" si="1"/>
        <v>0</v>
      </c>
      <c r="F26" s="116">
        <v>5</v>
      </c>
      <c r="G26" s="76">
        <f t="shared" si="2"/>
        <v>0.029038196844128766</v>
      </c>
      <c r="H26" s="131">
        <f t="shared" si="3"/>
        <v>0.117813383600377</v>
      </c>
      <c r="I26" s="125">
        <f t="shared" si="6"/>
        <v>5</v>
      </c>
      <c r="J26" s="76">
        <f t="shared" si="4"/>
        <v>0.02461447577320222</v>
      </c>
      <c r="K26" s="88">
        <f t="shared" si="5"/>
        <v>0.09844457570387871</v>
      </c>
    </row>
    <row r="27" spans="1:11" ht="15.75" thickBot="1">
      <c r="A27" s="66" t="s">
        <v>18</v>
      </c>
      <c r="B27" s="142" t="s">
        <v>51</v>
      </c>
      <c r="C27" s="59">
        <v>0</v>
      </c>
      <c r="D27" s="31">
        <f t="shared" si="0"/>
        <v>0</v>
      </c>
      <c r="E27" s="37">
        <f t="shared" si="1"/>
        <v>0</v>
      </c>
      <c r="F27" s="112">
        <v>44</v>
      </c>
      <c r="G27" s="31">
        <f t="shared" si="2"/>
        <v>0.25553613222833316</v>
      </c>
      <c r="H27" s="36">
        <f t="shared" si="3"/>
        <v>1.0367577756833177</v>
      </c>
      <c r="I27" s="59">
        <f t="shared" si="6"/>
        <v>44</v>
      </c>
      <c r="J27" s="31">
        <f t="shared" si="4"/>
        <v>0.21660738680417954</v>
      </c>
      <c r="K27" s="37">
        <f t="shared" si="5"/>
        <v>0.8663122661941327</v>
      </c>
    </row>
    <row r="28" spans="1:11" s="72" customFormat="1" ht="15">
      <c r="A28" s="73"/>
      <c r="B28" s="139" t="s">
        <v>52</v>
      </c>
      <c r="C28" s="123">
        <v>0</v>
      </c>
      <c r="D28" s="9">
        <f t="shared" si="0"/>
        <v>0</v>
      </c>
      <c r="E28" s="19">
        <f t="shared" si="1"/>
        <v>0</v>
      </c>
      <c r="F28" s="114">
        <v>0</v>
      </c>
      <c r="G28" s="9">
        <f t="shared" si="2"/>
        <v>0</v>
      </c>
      <c r="H28" s="12">
        <f t="shared" si="3"/>
        <v>0</v>
      </c>
      <c r="I28" s="135">
        <f t="shared" si="6"/>
        <v>0</v>
      </c>
      <c r="J28" s="9">
        <f t="shared" si="4"/>
        <v>0</v>
      </c>
      <c r="K28" s="19">
        <f t="shared" si="5"/>
        <v>0</v>
      </c>
    </row>
    <row r="29" spans="1:11" s="72" customFormat="1" ht="15">
      <c r="A29" s="73"/>
      <c r="B29" s="145" t="s">
        <v>53</v>
      </c>
      <c r="C29" s="124">
        <v>0</v>
      </c>
      <c r="D29" s="10">
        <f t="shared" si="0"/>
        <v>0</v>
      </c>
      <c r="E29" s="25">
        <f t="shared" si="1"/>
        <v>0</v>
      </c>
      <c r="F29" s="115">
        <v>0</v>
      </c>
      <c r="G29" s="10">
        <f t="shared" si="2"/>
        <v>0</v>
      </c>
      <c r="H29" s="13">
        <f t="shared" si="3"/>
        <v>0</v>
      </c>
      <c r="I29" s="136">
        <f t="shared" si="6"/>
        <v>0</v>
      </c>
      <c r="J29" s="10">
        <f t="shared" si="4"/>
        <v>0</v>
      </c>
      <c r="K29" s="25">
        <f t="shared" si="5"/>
        <v>0</v>
      </c>
    </row>
    <row r="30" spans="1:11" s="72" customFormat="1" ht="15">
      <c r="A30" s="73"/>
      <c r="B30" s="145" t="s">
        <v>54</v>
      </c>
      <c r="C30" s="124">
        <v>0</v>
      </c>
      <c r="D30" s="10">
        <f t="shared" si="0"/>
        <v>0</v>
      </c>
      <c r="E30" s="25">
        <f t="shared" si="1"/>
        <v>0</v>
      </c>
      <c r="F30" s="115">
        <v>0</v>
      </c>
      <c r="G30" s="10">
        <f t="shared" si="2"/>
        <v>0</v>
      </c>
      <c r="H30" s="13">
        <f t="shared" si="3"/>
        <v>0</v>
      </c>
      <c r="I30" s="136">
        <f t="shared" si="6"/>
        <v>0</v>
      </c>
      <c r="J30" s="10">
        <f t="shared" si="4"/>
        <v>0</v>
      </c>
      <c r="K30" s="25">
        <f t="shared" si="5"/>
        <v>0</v>
      </c>
    </row>
    <row r="31" spans="1:11" s="72" customFormat="1" ht="15.75" thickBot="1">
      <c r="A31" s="73"/>
      <c r="B31" s="140" t="s">
        <v>55</v>
      </c>
      <c r="C31" s="125">
        <v>0</v>
      </c>
      <c r="D31" s="76">
        <f t="shared" si="0"/>
        <v>0</v>
      </c>
      <c r="E31" s="88">
        <f t="shared" si="1"/>
        <v>0</v>
      </c>
      <c r="F31" s="116">
        <v>0</v>
      </c>
      <c r="G31" s="76">
        <f t="shared" si="2"/>
        <v>0</v>
      </c>
      <c r="H31" s="26">
        <f t="shared" si="3"/>
        <v>0</v>
      </c>
      <c r="I31" s="137">
        <f t="shared" si="6"/>
        <v>0</v>
      </c>
      <c r="J31" s="76">
        <f t="shared" si="4"/>
        <v>0</v>
      </c>
      <c r="K31" s="88">
        <f t="shared" si="5"/>
        <v>0</v>
      </c>
    </row>
    <row r="32" spans="1:11" ht="15.75" thickBot="1">
      <c r="A32" s="65" t="s">
        <v>73</v>
      </c>
      <c r="B32" s="146" t="s">
        <v>59</v>
      </c>
      <c r="C32" s="126">
        <v>4</v>
      </c>
      <c r="D32" s="84">
        <f t="shared" si="0"/>
        <v>0.12925950461294858</v>
      </c>
      <c r="E32" s="85">
        <f t="shared" si="1"/>
        <v>0.47904191616766467</v>
      </c>
      <c r="F32" s="117">
        <v>22</v>
      </c>
      <c r="G32" s="84">
        <f t="shared" si="2"/>
        <v>0.12776806611416658</v>
      </c>
      <c r="H32" s="132">
        <f t="shared" si="3"/>
        <v>0.5183788878416589</v>
      </c>
      <c r="I32" s="126">
        <f t="shared" si="6"/>
        <v>26</v>
      </c>
      <c r="J32" s="84">
        <f t="shared" si="4"/>
        <v>0.12799527402065156</v>
      </c>
      <c r="K32" s="85">
        <f t="shared" si="5"/>
        <v>0.5119117936601694</v>
      </c>
    </row>
    <row r="33" spans="1:11" ht="26.25" thickBot="1">
      <c r="A33" s="66" t="s">
        <v>74</v>
      </c>
      <c r="B33" s="142" t="s">
        <v>60</v>
      </c>
      <c r="C33" s="59">
        <v>1</v>
      </c>
      <c r="D33" s="51">
        <f t="shared" si="0"/>
        <v>0.032314876153237145</v>
      </c>
      <c r="E33" s="52">
        <f t="shared" si="1"/>
        <v>0.11976047904191617</v>
      </c>
      <c r="F33" s="112">
        <v>4</v>
      </c>
      <c r="G33" s="51">
        <f t="shared" si="2"/>
        <v>0.023230557475303015</v>
      </c>
      <c r="H33" s="36">
        <f t="shared" si="3"/>
        <v>0.0942507068803016</v>
      </c>
      <c r="I33" s="59">
        <f t="shared" si="6"/>
        <v>5</v>
      </c>
      <c r="J33" s="51">
        <f t="shared" si="4"/>
        <v>0.02461447577320222</v>
      </c>
      <c r="K33" s="52">
        <f t="shared" si="5"/>
        <v>0.09844457570387871</v>
      </c>
    </row>
    <row r="34" spans="1:11" ht="15.75" thickBot="1">
      <c r="A34" s="78" t="s">
        <v>19</v>
      </c>
      <c r="B34" s="144" t="s">
        <v>56</v>
      </c>
      <c r="C34" s="61">
        <v>2</v>
      </c>
      <c r="D34" s="86">
        <f t="shared" si="0"/>
        <v>0.06462975230647429</v>
      </c>
      <c r="E34" s="87">
        <f t="shared" si="1"/>
        <v>0.23952095808383234</v>
      </c>
      <c r="F34" s="113">
        <v>21</v>
      </c>
      <c r="G34" s="86">
        <f t="shared" si="2"/>
        <v>0.12196042674534083</v>
      </c>
      <c r="H34" s="53">
        <f t="shared" si="3"/>
        <v>0.4948162111215834</v>
      </c>
      <c r="I34" s="61">
        <f t="shared" si="6"/>
        <v>23</v>
      </c>
      <c r="J34" s="86">
        <f t="shared" si="4"/>
        <v>0.1132265885567302</v>
      </c>
      <c r="K34" s="87">
        <f t="shared" si="5"/>
        <v>0.4528450482378421</v>
      </c>
    </row>
    <row r="35" spans="1:11" s="72" customFormat="1" ht="14.25">
      <c r="A35" s="73"/>
      <c r="B35" s="139" t="s">
        <v>57</v>
      </c>
      <c r="C35" s="123">
        <v>0</v>
      </c>
      <c r="D35" s="9">
        <f t="shared" si="0"/>
        <v>0</v>
      </c>
      <c r="E35" s="19">
        <f t="shared" si="1"/>
        <v>0</v>
      </c>
      <c r="F35" s="114">
        <v>9</v>
      </c>
      <c r="G35" s="9">
        <f t="shared" si="2"/>
        <v>0.05226875431943178</v>
      </c>
      <c r="H35" s="12">
        <f t="shared" si="3"/>
        <v>0.21206409048067862</v>
      </c>
      <c r="I35" s="123">
        <f t="shared" si="6"/>
        <v>9</v>
      </c>
      <c r="J35" s="9">
        <f t="shared" si="4"/>
        <v>0.044306056391764</v>
      </c>
      <c r="K35" s="19">
        <f t="shared" si="5"/>
        <v>0.1772002362669817</v>
      </c>
    </row>
    <row r="36" spans="1:11" s="72" customFormat="1" ht="14.25">
      <c r="A36" s="73"/>
      <c r="B36" s="147" t="s">
        <v>29</v>
      </c>
      <c r="C36" s="124">
        <v>0</v>
      </c>
      <c r="D36" s="10">
        <f t="shared" si="0"/>
        <v>0</v>
      </c>
      <c r="E36" s="25">
        <f t="shared" si="1"/>
        <v>0</v>
      </c>
      <c r="F36" s="115">
        <v>4</v>
      </c>
      <c r="G36" s="10">
        <f t="shared" si="2"/>
        <v>0.023230557475303015</v>
      </c>
      <c r="H36" s="13">
        <f t="shared" si="3"/>
        <v>0.0942507068803016</v>
      </c>
      <c r="I36" s="124">
        <f t="shared" si="6"/>
        <v>4</v>
      </c>
      <c r="J36" s="10">
        <f t="shared" si="4"/>
        <v>0.019691580618561775</v>
      </c>
      <c r="K36" s="25">
        <f t="shared" si="5"/>
        <v>0.07875566056310297</v>
      </c>
    </row>
    <row r="37" spans="1:11" s="72" customFormat="1" ht="15" thickBot="1">
      <c r="A37" s="73"/>
      <c r="B37" s="140" t="s">
        <v>79</v>
      </c>
      <c r="C37" s="125">
        <v>0</v>
      </c>
      <c r="D37" s="76">
        <f t="shared" si="0"/>
        <v>0</v>
      </c>
      <c r="E37" s="88">
        <f t="shared" si="1"/>
        <v>0</v>
      </c>
      <c r="F37" s="116">
        <v>1</v>
      </c>
      <c r="G37" s="76">
        <f t="shared" si="2"/>
        <v>0.005807639368825754</v>
      </c>
      <c r="H37" s="26">
        <f t="shared" si="3"/>
        <v>0.0235626767200754</v>
      </c>
      <c r="I37" s="125">
        <f t="shared" si="6"/>
        <v>1</v>
      </c>
      <c r="J37" s="76">
        <f t="shared" si="4"/>
        <v>0.004922895154640444</v>
      </c>
      <c r="K37" s="88">
        <f t="shared" si="5"/>
        <v>0.019688915140775743</v>
      </c>
    </row>
    <row r="38" spans="1:11" ht="15.75" thickBot="1">
      <c r="A38" s="66" t="s">
        <v>20</v>
      </c>
      <c r="B38" s="142" t="s">
        <v>30</v>
      </c>
      <c r="C38" s="59">
        <v>17</v>
      </c>
      <c r="D38" s="51">
        <f t="shared" si="0"/>
        <v>0.5493528946050314</v>
      </c>
      <c r="E38" s="52">
        <f t="shared" si="1"/>
        <v>2.035928143712575</v>
      </c>
      <c r="F38" s="112">
        <v>267</v>
      </c>
      <c r="G38" s="51">
        <f t="shared" si="2"/>
        <v>1.550639711476476</v>
      </c>
      <c r="H38" s="36">
        <f t="shared" si="3"/>
        <v>6.291234684260132</v>
      </c>
      <c r="I38" s="59">
        <f t="shared" si="6"/>
        <v>284</v>
      </c>
      <c r="J38" s="51">
        <f t="shared" si="4"/>
        <v>1.3981022239178862</v>
      </c>
      <c r="K38" s="52">
        <f t="shared" si="5"/>
        <v>5.591651899980311</v>
      </c>
    </row>
    <row r="39" spans="1:11" s="72" customFormat="1" ht="14.25">
      <c r="A39" s="73"/>
      <c r="B39" s="139" t="s">
        <v>58</v>
      </c>
      <c r="C39" s="123">
        <v>17</v>
      </c>
      <c r="D39" s="9">
        <f t="shared" si="0"/>
        <v>0.5493528946050314</v>
      </c>
      <c r="E39" s="19">
        <f t="shared" si="1"/>
        <v>2.035928143712575</v>
      </c>
      <c r="F39" s="114">
        <v>257</v>
      </c>
      <c r="G39" s="9">
        <f t="shared" si="2"/>
        <v>1.4925633177882187</v>
      </c>
      <c r="H39" s="12">
        <f t="shared" si="3"/>
        <v>6.055607917059378</v>
      </c>
      <c r="I39" s="123">
        <f t="shared" si="6"/>
        <v>274</v>
      </c>
      <c r="J39" s="9">
        <f t="shared" si="4"/>
        <v>1.3488732723714816</v>
      </c>
      <c r="K39" s="19">
        <f t="shared" si="5"/>
        <v>5.394762748572553</v>
      </c>
    </row>
    <row r="40" spans="1:11" s="72" customFormat="1" ht="14.25">
      <c r="A40" s="73"/>
      <c r="B40" s="145" t="s">
        <v>32</v>
      </c>
      <c r="C40" s="124">
        <v>0</v>
      </c>
      <c r="D40" s="10">
        <f t="shared" si="0"/>
        <v>0</v>
      </c>
      <c r="E40" s="25">
        <f t="shared" si="1"/>
        <v>0</v>
      </c>
      <c r="F40" s="115">
        <v>5</v>
      </c>
      <c r="G40" s="10">
        <f t="shared" si="2"/>
        <v>0.029038196844128766</v>
      </c>
      <c r="H40" s="13">
        <f t="shared" si="3"/>
        <v>0.117813383600377</v>
      </c>
      <c r="I40" s="124">
        <f t="shared" si="6"/>
        <v>5</v>
      </c>
      <c r="J40" s="10">
        <f t="shared" si="4"/>
        <v>0.02461447577320222</v>
      </c>
      <c r="K40" s="25">
        <f t="shared" si="5"/>
        <v>0.09844457570387871</v>
      </c>
    </row>
    <row r="41" spans="1:11" s="72" customFormat="1" ht="15">
      <c r="A41" s="73"/>
      <c r="B41" s="145" t="s">
        <v>23</v>
      </c>
      <c r="C41" s="124"/>
      <c r="D41" s="10">
        <f t="shared" si="0"/>
        <v>0</v>
      </c>
      <c r="E41" s="25">
        <f t="shared" si="1"/>
        <v>0</v>
      </c>
      <c r="F41" s="115"/>
      <c r="G41" s="10">
        <f t="shared" si="2"/>
        <v>0</v>
      </c>
      <c r="H41" s="13">
        <f t="shared" si="3"/>
        <v>0</v>
      </c>
      <c r="I41" s="136">
        <f t="shared" si="6"/>
        <v>0</v>
      </c>
      <c r="J41" s="10">
        <f t="shared" si="4"/>
        <v>0</v>
      </c>
      <c r="K41" s="25">
        <f t="shared" si="5"/>
        <v>0</v>
      </c>
    </row>
    <row r="42" spans="1:11" s="72" customFormat="1" ht="15.75" thickBot="1">
      <c r="A42" s="73"/>
      <c r="B42" s="140" t="s">
        <v>33</v>
      </c>
      <c r="C42" s="125"/>
      <c r="D42" s="76">
        <f t="shared" si="0"/>
        <v>0</v>
      </c>
      <c r="E42" s="88">
        <f t="shared" si="1"/>
        <v>0</v>
      </c>
      <c r="F42" s="116"/>
      <c r="G42" s="76">
        <f t="shared" si="2"/>
        <v>0</v>
      </c>
      <c r="H42" s="26">
        <f t="shared" si="3"/>
        <v>0</v>
      </c>
      <c r="I42" s="137">
        <f t="shared" si="6"/>
        <v>0</v>
      </c>
      <c r="J42" s="76">
        <f t="shared" si="4"/>
        <v>0</v>
      </c>
      <c r="K42" s="88">
        <f t="shared" si="5"/>
        <v>0</v>
      </c>
    </row>
    <row r="43" spans="1:11" ht="26.25" customHeight="1" thickBot="1">
      <c r="A43" s="66" t="s">
        <v>21</v>
      </c>
      <c r="B43" s="142" t="s">
        <v>62</v>
      </c>
      <c r="C43" s="59">
        <v>3</v>
      </c>
      <c r="D43" s="35">
        <f t="shared" si="0"/>
        <v>0.09694462845971143</v>
      </c>
      <c r="E43" s="49">
        <f t="shared" si="1"/>
        <v>0.3592814371257485</v>
      </c>
      <c r="F43" s="112">
        <v>0</v>
      </c>
      <c r="G43" s="35">
        <f t="shared" si="2"/>
        <v>0</v>
      </c>
      <c r="H43" s="36">
        <f t="shared" si="3"/>
        <v>0</v>
      </c>
      <c r="I43" s="59">
        <f t="shared" si="6"/>
        <v>3</v>
      </c>
      <c r="J43" s="35">
        <f t="shared" si="4"/>
        <v>0.014768685463921332</v>
      </c>
      <c r="K43" s="49">
        <f t="shared" si="5"/>
        <v>0.05906674542232723</v>
      </c>
    </row>
    <row r="44" spans="1:11" s="72" customFormat="1" ht="24">
      <c r="A44" s="74"/>
      <c r="B44" s="148" t="s">
        <v>78</v>
      </c>
      <c r="C44" s="123"/>
      <c r="D44" s="9">
        <f t="shared" si="0"/>
        <v>0</v>
      </c>
      <c r="E44" s="19">
        <f t="shared" si="1"/>
        <v>0</v>
      </c>
      <c r="F44" s="118"/>
      <c r="G44" s="9">
        <f t="shared" si="2"/>
        <v>0</v>
      </c>
      <c r="H44" s="12">
        <f t="shared" si="3"/>
        <v>0</v>
      </c>
      <c r="I44" s="135">
        <f t="shared" si="6"/>
        <v>0</v>
      </c>
      <c r="J44" s="9">
        <f t="shared" si="4"/>
        <v>0</v>
      </c>
      <c r="K44" s="19">
        <f t="shared" si="5"/>
        <v>0</v>
      </c>
    </row>
    <row r="45" spans="1:11" s="72" customFormat="1" ht="15.75" thickBot="1">
      <c r="A45" s="73"/>
      <c r="B45" s="149" t="s">
        <v>77</v>
      </c>
      <c r="C45" s="125"/>
      <c r="D45" s="76">
        <f t="shared" si="0"/>
        <v>0</v>
      </c>
      <c r="E45" s="88">
        <f t="shared" si="1"/>
        <v>0</v>
      </c>
      <c r="F45" s="119"/>
      <c r="G45" s="76">
        <f t="shared" si="2"/>
        <v>0</v>
      </c>
      <c r="H45" s="26">
        <f t="shared" si="3"/>
        <v>0</v>
      </c>
      <c r="I45" s="137">
        <f t="shared" si="6"/>
        <v>0</v>
      </c>
      <c r="J45" s="76">
        <f t="shared" si="4"/>
        <v>0</v>
      </c>
      <c r="K45" s="88">
        <f t="shared" si="5"/>
        <v>0</v>
      </c>
    </row>
    <row r="46" spans="1:11" ht="15.75" thickBot="1">
      <c r="A46" s="65" t="s">
        <v>75</v>
      </c>
      <c r="B46" s="146" t="s">
        <v>61</v>
      </c>
      <c r="C46" s="126">
        <v>1</v>
      </c>
      <c r="D46" s="80">
        <f t="shared" si="0"/>
        <v>0.032314876153237145</v>
      </c>
      <c r="E46" s="81">
        <f t="shared" si="1"/>
        <v>0.11976047904191617</v>
      </c>
      <c r="F46" s="117">
        <v>0</v>
      </c>
      <c r="G46" s="80">
        <f t="shared" si="2"/>
        <v>0</v>
      </c>
      <c r="H46" s="132">
        <f t="shared" si="3"/>
        <v>0</v>
      </c>
      <c r="I46" s="126">
        <f t="shared" si="6"/>
        <v>1</v>
      </c>
      <c r="J46" s="80">
        <f t="shared" si="4"/>
        <v>0.004922895154640444</v>
      </c>
      <c r="K46" s="81">
        <f t="shared" si="5"/>
        <v>0.019688915140775743</v>
      </c>
    </row>
    <row r="47" spans="1:11" ht="15.75" thickBot="1">
      <c r="A47" s="66" t="s">
        <v>27</v>
      </c>
      <c r="B47" s="142" t="s">
        <v>63</v>
      </c>
      <c r="C47" s="59">
        <v>17</v>
      </c>
      <c r="D47" s="35">
        <f t="shared" si="0"/>
        <v>0.5493528946050314</v>
      </c>
      <c r="E47" s="49">
        <f t="shared" si="1"/>
        <v>2.035928143712575</v>
      </c>
      <c r="F47" s="112">
        <v>99</v>
      </c>
      <c r="G47" s="35">
        <f t="shared" si="2"/>
        <v>0.5749562975137495</v>
      </c>
      <c r="H47" s="36">
        <f t="shared" si="3"/>
        <v>2.3327049952874646</v>
      </c>
      <c r="I47" s="59">
        <f t="shared" si="6"/>
        <v>116</v>
      </c>
      <c r="J47" s="35">
        <f t="shared" si="4"/>
        <v>0.5710558379382915</v>
      </c>
      <c r="K47" s="49">
        <f t="shared" si="5"/>
        <v>2.283914156329986</v>
      </c>
    </row>
    <row r="48" spans="1:11" ht="15.75" thickBot="1">
      <c r="A48" s="78" t="s">
        <v>28</v>
      </c>
      <c r="B48" s="144" t="s">
        <v>64</v>
      </c>
      <c r="C48" s="61">
        <v>754</v>
      </c>
      <c r="D48" s="82">
        <f t="shared" si="0"/>
        <v>24.365416619540806</v>
      </c>
      <c r="E48" s="83">
        <f t="shared" si="1"/>
        <v>90.2994011976048</v>
      </c>
      <c r="F48" s="113">
        <v>2486</v>
      </c>
      <c r="G48" s="82">
        <f t="shared" si="2"/>
        <v>14.437791470900823</v>
      </c>
      <c r="H48" s="53">
        <f t="shared" si="3"/>
        <v>58.576814326107446</v>
      </c>
      <c r="I48" s="61">
        <f t="shared" si="6"/>
        <v>3240</v>
      </c>
      <c r="J48" s="82">
        <f t="shared" si="4"/>
        <v>15.950180301035038</v>
      </c>
      <c r="K48" s="83">
        <f t="shared" si="5"/>
        <v>63.79208505611341</v>
      </c>
    </row>
    <row r="49" spans="1:11" s="72" customFormat="1" ht="14.25">
      <c r="A49" s="73"/>
      <c r="B49" s="139" t="s">
        <v>65</v>
      </c>
      <c r="C49" s="123">
        <v>335</v>
      </c>
      <c r="D49" s="9">
        <f t="shared" si="0"/>
        <v>10.825483511334443</v>
      </c>
      <c r="E49" s="19">
        <f t="shared" si="1"/>
        <v>40.119760479041915</v>
      </c>
      <c r="F49" s="114">
        <v>487</v>
      </c>
      <c r="G49" s="9">
        <f t="shared" si="2"/>
        <v>2.828320372618142</v>
      </c>
      <c r="H49" s="12">
        <f t="shared" si="3"/>
        <v>11.47502356267672</v>
      </c>
      <c r="I49" s="123">
        <f t="shared" si="6"/>
        <v>822</v>
      </c>
      <c r="J49" s="9">
        <f t="shared" si="4"/>
        <v>4.046619817114445</v>
      </c>
      <c r="K49" s="19">
        <f t="shared" si="5"/>
        <v>16.18428824571766</v>
      </c>
    </row>
    <row r="50" spans="1:11" s="72" customFormat="1" ht="14.25">
      <c r="A50" s="73"/>
      <c r="B50" s="150" t="s">
        <v>69</v>
      </c>
      <c r="C50" s="127"/>
      <c r="D50" s="75">
        <f t="shared" si="0"/>
        <v>0</v>
      </c>
      <c r="E50" s="90">
        <f t="shared" si="1"/>
        <v>0</v>
      </c>
      <c r="F50" s="120"/>
      <c r="G50" s="75">
        <f t="shared" si="2"/>
        <v>0</v>
      </c>
      <c r="H50" s="54">
        <f t="shared" si="3"/>
        <v>0</v>
      </c>
      <c r="I50" s="124">
        <f t="shared" si="6"/>
        <v>0</v>
      </c>
      <c r="J50" s="75">
        <f t="shared" si="4"/>
        <v>0</v>
      </c>
      <c r="K50" s="90">
        <f t="shared" si="5"/>
        <v>0</v>
      </c>
    </row>
    <row r="51" spans="1:11" s="72" customFormat="1" ht="14.25">
      <c r="A51" s="73"/>
      <c r="B51" s="145" t="s">
        <v>66</v>
      </c>
      <c r="C51" s="124">
        <v>7</v>
      </c>
      <c r="D51" s="10">
        <f t="shared" si="0"/>
        <v>0.22620413307266</v>
      </c>
      <c r="E51" s="25">
        <f t="shared" si="1"/>
        <v>0.8383233532934131</v>
      </c>
      <c r="F51" s="115">
        <v>55</v>
      </c>
      <c r="G51" s="10">
        <f t="shared" si="2"/>
        <v>0.31942016528541645</v>
      </c>
      <c r="H51" s="13">
        <f t="shared" si="3"/>
        <v>1.295947219604147</v>
      </c>
      <c r="I51" s="124">
        <f t="shared" si="6"/>
        <v>62</v>
      </c>
      <c r="J51" s="10">
        <f t="shared" si="4"/>
        <v>0.30521949958770755</v>
      </c>
      <c r="K51" s="25">
        <f t="shared" si="5"/>
        <v>1.220712738728096</v>
      </c>
    </row>
    <row r="52" spans="1:11" s="72" customFormat="1" ht="14.25">
      <c r="A52" s="73"/>
      <c r="B52" s="150" t="s">
        <v>70</v>
      </c>
      <c r="C52" s="127">
        <v>0</v>
      </c>
      <c r="D52" s="75">
        <f t="shared" si="0"/>
        <v>0</v>
      </c>
      <c r="E52" s="90">
        <f t="shared" si="1"/>
        <v>0</v>
      </c>
      <c r="F52" s="120">
        <v>3</v>
      </c>
      <c r="G52" s="75">
        <f t="shared" si="2"/>
        <v>0.01742291810647726</v>
      </c>
      <c r="H52" s="54">
        <f t="shared" si="3"/>
        <v>0.0706880301602262</v>
      </c>
      <c r="I52" s="124">
        <f t="shared" si="6"/>
        <v>3</v>
      </c>
      <c r="J52" s="75">
        <f t="shared" si="4"/>
        <v>0.014768685463921332</v>
      </c>
      <c r="K52" s="90">
        <f t="shared" si="5"/>
        <v>0.05906674542232723</v>
      </c>
    </row>
    <row r="53" spans="1:11" s="72" customFormat="1" ht="14.25">
      <c r="A53" s="73"/>
      <c r="B53" s="145" t="s">
        <v>67</v>
      </c>
      <c r="C53" s="124">
        <v>176</v>
      </c>
      <c r="D53" s="10">
        <f t="shared" si="0"/>
        <v>5.687418202969737</v>
      </c>
      <c r="E53" s="25">
        <f t="shared" si="1"/>
        <v>21.077844311377245</v>
      </c>
      <c r="F53" s="115">
        <v>954</v>
      </c>
      <c r="G53" s="10">
        <f t="shared" si="2"/>
        <v>5.540487957859769</v>
      </c>
      <c r="H53" s="13">
        <f t="shared" si="3"/>
        <v>22.47879359095193</v>
      </c>
      <c r="I53" s="124">
        <f t="shared" si="6"/>
        <v>1130</v>
      </c>
      <c r="J53" s="10">
        <f t="shared" si="4"/>
        <v>5.562871524743702</v>
      </c>
      <c r="K53" s="25">
        <f t="shared" si="5"/>
        <v>22.24847410907659</v>
      </c>
    </row>
    <row r="54" spans="1:11" s="72" customFormat="1" ht="14.25">
      <c r="A54" s="73"/>
      <c r="B54" s="150" t="s">
        <v>71</v>
      </c>
      <c r="C54" s="127">
        <v>51</v>
      </c>
      <c r="D54" s="75">
        <f t="shared" si="0"/>
        <v>1.6480586838150943</v>
      </c>
      <c r="E54" s="90">
        <f t="shared" si="1"/>
        <v>6.107784431137724</v>
      </c>
      <c r="F54" s="120">
        <v>155</v>
      </c>
      <c r="G54" s="75">
        <f t="shared" si="2"/>
        <v>0.9001841021679918</v>
      </c>
      <c r="H54" s="54">
        <f t="shared" si="3"/>
        <v>3.652214891611687</v>
      </c>
      <c r="I54" s="124">
        <f t="shared" si="6"/>
        <v>206</v>
      </c>
      <c r="J54" s="75">
        <f t="shared" si="4"/>
        <v>1.0141164018559314</v>
      </c>
      <c r="K54" s="90">
        <f t="shared" si="5"/>
        <v>4.055916518999803</v>
      </c>
    </row>
    <row r="55" spans="1:11" s="72" customFormat="1" ht="14.25">
      <c r="A55" s="73"/>
      <c r="B55" s="145" t="s">
        <v>68</v>
      </c>
      <c r="C55" s="124">
        <v>126</v>
      </c>
      <c r="D55" s="10">
        <f t="shared" si="0"/>
        <v>4.07167439530788</v>
      </c>
      <c r="E55" s="25">
        <f t="shared" si="1"/>
        <v>15.089820359281438</v>
      </c>
      <c r="F55" s="115">
        <v>375</v>
      </c>
      <c r="G55" s="10">
        <f t="shared" si="2"/>
        <v>2.1778647633096577</v>
      </c>
      <c r="H55" s="13">
        <f t="shared" si="3"/>
        <v>8.836003770028276</v>
      </c>
      <c r="I55" s="124">
        <f t="shared" si="6"/>
        <v>501</v>
      </c>
      <c r="J55" s="10">
        <f t="shared" si="4"/>
        <v>2.4663704724748623</v>
      </c>
      <c r="K55" s="25">
        <f t="shared" si="5"/>
        <v>9.864146485528648</v>
      </c>
    </row>
    <row r="56" spans="1:11" s="72" customFormat="1" ht="14.25">
      <c r="A56" s="73"/>
      <c r="B56" s="145" t="s">
        <v>72</v>
      </c>
      <c r="C56" s="127">
        <v>2</v>
      </c>
      <c r="D56" s="75">
        <f t="shared" si="0"/>
        <v>0.06462975230647429</v>
      </c>
      <c r="E56" s="90">
        <f t="shared" si="1"/>
        <v>0.23952095808383234</v>
      </c>
      <c r="F56" s="120">
        <v>16</v>
      </c>
      <c r="G56" s="75">
        <f t="shared" si="2"/>
        <v>0.09292222990121206</v>
      </c>
      <c r="H56" s="54">
        <f t="shared" si="3"/>
        <v>0.3770028275212064</v>
      </c>
      <c r="I56" s="124">
        <f t="shared" si="6"/>
        <v>18</v>
      </c>
      <c r="J56" s="75">
        <f t="shared" si="4"/>
        <v>0.088612112783528</v>
      </c>
      <c r="K56" s="90">
        <f t="shared" si="5"/>
        <v>0.3544004725339634</v>
      </c>
    </row>
    <row r="57" spans="1:11" s="72" customFormat="1" ht="15" thickBot="1">
      <c r="A57" s="73"/>
      <c r="B57" s="140" t="s">
        <v>31</v>
      </c>
      <c r="C57" s="125">
        <v>1</v>
      </c>
      <c r="D57" s="76">
        <f t="shared" si="0"/>
        <v>0.032314876153237145</v>
      </c>
      <c r="E57" s="88">
        <f t="shared" si="1"/>
        <v>0.11976047904191617</v>
      </c>
      <c r="F57" s="116">
        <v>8</v>
      </c>
      <c r="G57" s="76">
        <f t="shared" si="2"/>
        <v>0.04646111495060603</v>
      </c>
      <c r="H57" s="26">
        <f t="shared" si="3"/>
        <v>0.1885014137606032</v>
      </c>
      <c r="I57" s="125">
        <f t="shared" si="6"/>
        <v>9</v>
      </c>
      <c r="J57" s="76">
        <f t="shared" si="4"/>
        <v>0.044306056391764</v>
      </c>
      <c r="K57" s="88">
        <f t="shared" si="5"/>
        <v>0.1772002362669817</v>
      </c>
    </row>
    <row r="58" spans="1:11" ht="15.75" thickBot="1">
      <c r="A58" s="66" t="s">
        <v>83</v>
      </c>
      <c r="B58" s="142" t="s">
        <v>82</v>
      </c>
      <c r="C58" s="30">
        <v>1</v>
      </c>
      <c r="D58" s="31">
        <f t="shared" si="0"/>
        <v>0.032314876153237145</v>
      </c>
      <c r="E58" s="49">
        <f t="shared" si="1"/>
        <v>0.11976047904191617</v>
      </c>
      <c r="F58" s="112">
        <v>6</v>
      </c>
      <c r="G58" s="31">
        <f t="shared" si="2"/>
        <v>0.03484583621295452</v>
      </c>
      <c r="H58" s="36">
        <f t="shared" si="3"/>
        <v>0.1413760603204524</v>
      </c>
      <c r="I58" s="59">
        <f t="shared" si="6"/>
        <v>7</v>
      </c>
      <c r="J58" s="31">
        <f t="shared" si="4"/>
        <v>0.03446026608248311</v>
      </c>
      <c r="K58" s="49">
        <f>IF($I$61=0,0,I58*100/$I$61)</f>
        <v>0.1378224059854302</v>
      </c>
    </row>
    <row r="59" spans="1:11" s="72" customFormat="1" ht="15">
      <c r="A59" s="73"/>
      <c r="B59" s="139" t="s">
        <v>87</v>
      </c>
      <c r="C59" s="123">
        <v>1</v>
      </c>
      <c r="D59" s="7">
        <f t="shared" si="0"/>
        <v>0.032314876153237145</v>
      </c>
      <c r="E59" s="128">
        <f>IF($C$61=0,0,C59*100/$C$61)</f>
        <v>0.11976047904191617</v>
      </c>
      <c r="F59" s="114">
        <v>6</v>
      </c>
      <c r="G59" s="7">
        <f t="shared" si="2"/>
        <v>0.03484583621295452</v>
      </c>
      <c r="H59" s="133">
        <f>IF($F$61=0,0,F59*100/$F$61)</f>
        <v>0.1413760603204524</v>
      </c>
      <c r="I59" s="135">
        <f t="shared" si="6"/>
        <v>7</v>
      </c>
      <c r="J59" s="7">
        <f t="shared" si="4"/>
        <v>0.03446026608248311</v>
      </c>
      <c r="K59" s="19">
        <f>IF($I$61=0,0,I59*100/$I$61)</f>
        <v>0.1378224059854302</v>
      </c>
    </row>
    <row r="60" spans="1:11" s="72" customFormat="1" ht="15.75" thickBot="1">
      <c r="A60" s="73"/>
      <c r="B60" s="140" t="s">
        <v>88</v>
      </c>
      <c r="C60" s="129">
        <v>0</v>
      </c>
      <c r="D60" s="79">
        <f t="shared" si="0"/>
        <v>0</v>
      </c>
      <c r="E60" s="130">
        <f>IF($C$61=0,0,C60*100/$C$61)</f>
        <v>0</v>
      </c>
      <c r="F60" s="116">
        <v>0</v>
      </c>
      <c r="G60" s="79">
        <f t="shared" si="2"/>
        <v>0</v>
      </c>
      <c r="H60" s="134">
        <f>IF($F$61=0,0,F60*100/$F$61)</f>
        <v>0</v>
      </c>
      <c r="I60" s="137">
        <f t="shared" si="6"/>
        <v>0</v>
      </c>
      <c r="J60" s="79">
        <f t="shared" si="4"/>
        <v>0</v>
      </c>
      <c r="K60" s="88">
        <f>IF($I$61=0,0,I60*100/$I$61)</f>
        <v>0</v>
      </c>
    </row>
    <row r="61" spans="1:11" ht="15.75" thickBot="1">
      <c r="A61" s="41"/>
      <c r="B61" s="151" t="s">
        <v>22</v>
      </c>
      <c r="C61" s="40">
        <f>C58+C48+C47+C46+C43+C38+C34+C33+C32+C27+C22+C18+C17+C16+C14+C13+C11+C10+C8+C5</f>
        <v>835</v>
      </c>
      <c r="D61" s="56">
        <f t="shared" si="0"/>
        <v>26.982921587953015</v>
      </c>
      <c r="E61" s="37"/>
      <c r="F61" s="121">
        <f>F58+F48+F47+F46+F43+F38+F34+F33+F32+F27+F22+F18+F17+F16+F14+F13+F11+F10+F8+F5</f>
        <v>4244</v>
      </c>
      <c r="G61" s="56">
        <f t="shared" si="2"/>
        <v>24.647621481296497</v>
      </c>
      <c r="H61" s="32"/>
      <c r="I61" s="59">
        <f t="shared" si="6"/>
        <v>5079</v>
      </c>
      <c r="J61" s="56">
        <f t="shared" si="4"/>
        <v>25.003384490418814</v>
      </c>
      <c r="K61" s="37"/>
    </row>
  </sheetData>
  <sheetProtection/>
  <mergeCells count="2">
    <mergeCell ref="B3:B4"/>
    <mergeCell ref="A1:K1"/>
  </mergeCells>
  <printOptions horizontalCentered="1" verticalCentered="1"/>
  <pageMargins left="0.2362204724409449" right="0.2362204724409449" top="0.64" bottom="0.55" header="0.25" footer="0.3"/>
  <pageSetup blackAndWhite="1" fitToHeight="0" fitToWidth="1" horizontalDpi="600" verticalDpi="600" orientation="landscape" paperSize="9" scale="88" r:id="rId1"/>
  <headerFooter alignWithMargins="0">
    <oddFooter>&amp;L&amp;9&amp;Z&amp;10  &amp;"Tahoma,Обикновен"&amp;F   (&amp;"Tahoma,Курсив" oblast )&amp;R&amp;P -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ЦАНКО</dc:creator>
  <cp:keywords/>
  <dc:description/>
  <cp:lastModifiedBy>инж. Иванка Стойчева</cp:lastModifiedBy>
  <cp:lastPrinted>2024-05-27T13:21:24Z</cp:lastPrinted>
  <dcterms:created xsi:type="dcterms:W3CDTF">2006-05-10T07:34:59Z</dcterms:created>
  <dcterms:modified xsi:type="dcterms:W3CDTF">2024-05-28T05:57:31Z</dcterms:modified>
  <cp:category/>
  <cp:version/>
  <cp:contentType/>
  <cp:contentStatus/>
</cp:coreProperties>
</file>