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Тази_работна_книга" defaultThemeVersion="124226"/>
  <mc:AlternateContent xmlns:mc="http://schemas.openxmlformats.org/markup-compatibility/2006">
    <mc:Choice Requires="x15">
      <x15ac:absPath xmlns:x15ac="http://schemas.microsoft.com/office/spreadsheetml/2010/11/ac" url="D:\DEMOGRAFIA_NSI\За сайта динамични\"/>
    </mc:Choice>
  </mc:AlternateContent>
  <bookViews>
    <workbookView xWindow="480" yWindow="120" windowWidth="13812" windowHeight="8700" tabRatio="793" activeTab="10"/>
  </bookViews>
  <sheets>
    <sheet name="В.Търново" sheetId="7" r:id="rId1"/>
    <sheet name="Г.Оряховица" sheetId="35" r:id="rId2"/>
    <sheet name="Елена" sheetId="38" r:id="rId3"/>
    <sheet name="Златарица" sheetId="37" r:id="rId4"/>
    <sheet name="Лясковец" sheetId="51" r:id="rId5"/>
    <sheet name="Павликени" sheetId="50" r:id="rId6"/>
    <sheet name="П.Тръмбеш" sheetId="49" r:id="rId7"/>
    <sheet name="Свищов" sheetId="47" r:id="rId8"/>
    <sheet name="Стражица" sheetId="48" r:id="rId9"/>
    <sheet name="Сухиндол" sheetId="46" r:id="rId10"/>
    <sheet name="Област" sheetId="45" r:id="rId11"/>
  </sheets>
  <calcPr calcId="162913"/>
</workbook>
</file>

<file path=xl/calcChain.xml><?xml version="1.0" encoding="utf-8"?>
<calcChain xmlns="http://schemas.openxmlformats.org/spreadsheetml/2006/main">
  <c r="F38" i="45" l="1"/>
  <c r="F37" i="45"/>
  <c r="F36" i="45"/>
  <c r="F35" i="45"/>
  <c r="F34" i="45"/>
  <c r="F33" i="45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C38" i="45"/>
  <c r="C37" i="45"/>
  <c r="C36" i="45"/>
  <c r="C35" i="45"/>
  <c r="C34" i="45"/>
  <c r="C33" i="45"/>
  <c r="C32" i="45"/>
  <c r="C31" i="45"/>
  <c r="C30" i="45"/>
  <c r="C29" i="45"/>
  <c r="C28" i="45"/>
  <c r="C27" i="45"/>
  <c r="C26" i="45"/>
  <c r="C25" i="45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C8" i="45"/>
  <c r="C7" i="45"/>
  <c r="I38" i="45" l="1"/>
  <c r="G38" i="45"/>
  <c r="D38" i="45"/>
  <c r="I37" i="45"/>
  <c r="G37" i="45"/>
  <c r="D37" i="45"/>
  <c r="I36" i="45"/>
  <c r="G36" i="45"/>
  <c r="D36" i="45"/>
  <c r="G35" i="45"/>
  <c r="I35" i="45"/>
  <c r="D34" i="45"/>
  <c r="G33" i="45"/>
  <c r="D33" i="45"/>
  <c r="I33" i="45"/>
  <c r="D32" i="45"/>
  <c r="I32" i="45"/>
  <c r="G31" i="45"/>
  <c r="I31" i="45"/>
  <c r="D30" i="45"/>
  <c r="G29" i="45"/>
  <c r="I29" i="45"/>
  <c r="D28" i="45"/>
  <c r="G27" i="45"/>
  <c r="D27" i="45"/>
  <c r="I27" i="45"/>
  <c r="G26" i="45"/>
  <c r="D26" i="45"/>
  <c r="G25" i="45"/>
  <c r="D25" i="45"/>
  <c r="I25" i="45"/>
  <c r="G24" i="45"/>
  <c r="D24" i="45"/>
  <c r="G23" i="45"/>
  <c r="D23" i="45"/>
  <c r="I23" i="45"/>
  <c r="G22" i="45"/>
  <c r="D22" i="45"/>
  <c r="G21" i="45"/>
  <c r="D21" i="45"/>
  <c r="I21" i="45"/>
  <c r="G20" i="45"/>
  <c r="D20" i="45"/>
  <c r="G19" i="45"/>
  <c r="D19" i="45"/>
  <c r="I19" i="45"/>
  <c r="G18" i="45"/>
  <c r="D18" i="45"/>
  <c r="G17" i="45"/>
  <c r="D17" i="45"/>
  <c r="I17" i="45"/>
  <c r="G16" i="45"/>
  <c r="G15" i="45"/>
  <c r="G14" i="45"/>
  <c r="I14" i="45"/>
  <c r="D13" i="45"/>
  <c r="G12" i="45"/>
  <c r="I12" i="45"/>
  <c r="D11" i="45"/>
  <c r="I11" i="45"/>
  <c r="G10" i="45"/>
  <c r="I10" i="45"/>
  <c r="D9" i="45"/>
  <c r="I9" i="45"/>
  <c r="G8" i="45"/>
  <c r="D8" i="45"/>
  <c r="I8" i="45"/>
  <c r="F39" i="45"/>
  <c r="H13" i="45" s="1"/>
  <c r="D7" i="45"/>
  <c r="C39" i="45"/>
  <c r="E16" i="45" s="1"/>
  <c r="H9" i="45" l="1"/>
  <c r="H11" i="45"/>
  <c r="E39" i="45"/>
  <c r="E38" i="45"/>
  <c r="E36" i="45"/>
  <c r="D39" i="45"/>
  <c r="E37" i="45"/>
  <c r="E7" i="45"/>
  <c r="G7" i="45"/>
  <c r="I7" i="45"/>
  <c r="H8" i="45"/>
  <c r="E9" i="45"/>
  <c r="G9" i="45"/>
  <c r="D10" i="45"/>
  <c r="H10" i="45"/>
  <c r="E11" i="45"/>
  <c r="G11" i="45"/>
  <c r="D12" i="45"/>
  <c r="H12" i="45"/>
  <c r="E13" i="45"/>
  <c r="G13" i="45"/>
  <c r="I13" i="45"/>
  <c r="D14" i="45"/>
  <c r="H14" i="45"/>
  <c r="I15" i="45"/>
  <c r="E15" i="45"/>
  <c r="H32" i="45"/>
  <c r="G39" i="45"/>
  <c r="H38" i="45"/>
  <c r="H36" i="45"/>
  <c r="H39" i="45"/>
  <c r="H37" i="45"/>
  <c r="H7" i="45"/>
  <c r="E8" i="45"/>
  <c r="E10" i="45"/>
  <c r="E12" i="45"/>
  <c r="E14" i="45"/>
  <c r="D15" i="45"/>
  <c r="H15" i="45"/>
  <c r="D16" i="45"/>
  <c r="I16" i="45"/>
  <c r="H16" i="45"/>
  <c r="H18" i="45"/>
  <c r="H20" i="45"/>
  <c r="H22" i="45"/>
  <c r="H24" i="45"/>
  <c r="H26" i="45"/>
  <c r="H28" i="45"/>
  <c r="H30" i="45"/>
  <c r="H34" i="45"/>
  <c r="H17" i="45"/>
  <c r="E18" i="45"/>
  <c r="I18" i="45"/>
  <c r="H19" i="45"/>
  <c r="E20" i="45"/>
  <c r="I20" i="45"/>
  <c r="H21" i="45"/>
  <c r="E22" i="45"/>
  <c r="I22" i="45"/>
  <c r="H23" i="45"/>
  <c r="E24" i="45"/>
  <c r="I24" i="45"/>
  <c r="H25" i="45"/>
  <c r="E26" i="45"/>
  <c r="I26" i="45"/>
  <c r="H27" i="45"/>
  <c r="E28" i="45"/>
  <c r="G28" i="45"/>
  <c r="I28" i="45"/>
  <c r="D29" i="45"/>
  <c r="H29" i="45"/>
  <c r="E30" i="45"/>
  <c r="G30" i="45"/>
  <c r="I30" i="45"/>
  <c r="D31" i="45"/>
  <c r="H31" i="45"/>
  <c r="E32" i="45"/>
  <c r="G32" i="45"/>
  <c r="H33" i="45"/>
  <c r="E34" i="45"/>
  <c r="G34" i="45"/>
  <c r="I34" i="45"/>
  <c r="D35" i="45"/>
  <c r="H35" i="45"/>
  <c r="E17" i="45"/>
  <c r="E19" i="45"/>
  <c r="E21" i="45"/>
  <c r="E23" i="45"/>
  <c r="E25" i="45"/>
  <c r="E27" i="45"/>
  <c r="E29" i="45"/>
  <c r="E31" i="45"/>
  <c r="E33" i="45"/>
  <c r="E35" i="45"/>
  <c r="I39" i="45" l="1"/>
  <c r="K28" i="45" s="1"/>
  <c r="K16" i="45" l="1"/>
  <c r="K20" i="45"/>
  <c r="K24" i="45"/>
  <c r="K30" i="45"/>
  <c r="K34" i="45"/>
  <c r="K7" i="45"/>
  <c r="K15" i="45"/>
  <c r="K13" i="45"/>
  <c r="K18" i="45"/>
  <c r="K22" i="45"/>
  <c r="K26" i="45"/>
  <c r="K39" i="45"/>
  <c r="K12" i="45"/>
  <c r="K14" i="45"/>
  <c r="K8" i="45"/>
  <c r="K10" i="45"/>
  <c r="K29" i="45"/>
  <c r="K31" i="45"/>
  <c r="K17" i="45"/>
  <c r="K21" i="45"/>
  <c r="K25" i="45"/>
  <c r="K37" i="45"/>
  <c r="K38" i="45"/>
  <c r="K9" i="45"/>
  <c r="K11" i="45"/>
  <c r="K32" i="45"/>
  <c r="K35" i="45"/>
  <c r="K19" i="45"/>
  <c r="K23" i="45"/>
  <c r="K27" i="45"/>
  <c r="K33" i="45"/>
  <c r="K36" i="45"/>
  <c r="G39" i="51" l="1"/>
  <c r="E39" i="51"/>
  <c r="I38" i="51"/>
  <c r="H38" i="51"/>
  <c r="G38" i="51"/>
  <c r="E38" i="51"/>
  <c r="D38" i="51"/>
  <c r="I37" i="51"/>
  <c r="G37" i="51"/>
  <c r="E37" i="51"/>
  <c r="D37" i="51"/>
  <c r="I36" i="51"/>
  <c r="G36" i="51"/>
  <c r="E36" i="51"/>
  <c r="D36" i="51"/>
  <c r="I35" i="51"/>
  <c r="G35" i="51"/>
  <c r="E35" i="51"/>
  <c r="D35" i="51"/>
  <c r="I34" i="51"/>
  <c r="G34" i="51"/>
  <c r="E34" i="51"/>
  <c r="D34" i="51"/>
  <c r="I33" i="51"/>
  <c r="G33" i="51"/>
  <c r="E33" i="51"/>
  <c r="D33" i="51"/>
  <c r="I32" i="51"/>
  <c r="G32" i="51"/>
  <c r="E32" i="51"/>
  <c r="D32" i="51"/>
  <c r="I31" i="51"/>
  <c r="H31" i="51"/>
  <c r="G31" i="51"/>
  <c r="D31" i="51"/>
  <c r="I30" i="51"/>
  <c r="H30" i="51"/>
  <c r="G30" i="51"/>
  <c r="D30" i="51"/>
  <c r="I29" i="51"/>
  <c r="H29" i="51"/>
  <c r="G29" i="51"/>
  <c r="D29" i="51"/>
  <c r="I28" i="51"/>
  <c r="H28" i="51"/>
  <c r="G28" i="51"/>
  <c r="D28" i="51"/>
  <c r="I27" i="51"/>
  <c r="H27" i="51"/>
  <c r="G27" i="51"/>
  <c r="D27" i="51"/>
  <c r="I26" i="51"/>
  <c r="H26" i="51"/>
  <c r="G26" i="51"/>
  <c r="D26" i="51"/>
  <c r="I25" i="51"/>
  <c r="H25" i="51"/>
  <c r="G25" i="51"/>
  <c r="D25" i="51"/>
  <c r="I24" i="51"/>
  <c r="H24" i="51"/>
  <c r="G24" i="51"/>
  <c r="D24" i="51"/>
  <c r="I23" i="51"/>
  <c r="H23" i="51"/>
  <c r="G23" i="51"/>
  <c r="D23" i="51"/>
  <c r="I22" i="51"/>
  <c r="H22" i="51"/>
  <c r="G22" i="51"/>
  <c r="D22" i="51"/>
  <c r="I21" i="51"/>
  <c r="H21" i="51"/>
  <c r="G21" i="51"/>
  <c r="D21" i="51"/>
  <c r="I20" i="51"/>
  <c r="H20" i="51"/>
  <c r="G20" i="51"/>
  <c r="D20" i="51"/>
  <c r="I19" i="51"/>
  <c r="H19" i="51"/>
  <c r="G19" i="51"/>
  <c r="D19" i="51"/>
  <c r="I18" i="51"/>
  <c r="H18" i="51"/>
  <c r="G18" i="51"/>
  <c r="D18" i="51"/>
  <c r="I17" i="51"/>
  <c r="H17" i="51"/>
  <c r="G17" i="51"/>
  <c r="D17" i="51"/>
  <c r="I16" i="51"/>
  <c r="H16" i="51"/>
  <c r="G16" i="51"/>
  <c r="D16" i="51"/>
  <c r="I15" i="51"/>
  <c r="H15" i="51"/>
  <c r="G15" i="51"/>
  <c r="D15" i="51"/>
  <c r="I14" i="51"/>
  <c r="H14" i="51"/>
  <c r="G14" i="51"/>
  <c r="D14" i="51"/>
  <c r="I13" i="51"/>
  <c r="H13" i="51"/>
  <c r="G13" i="51"/>
  <c r="D13" i="51"/>
  <c r="I12" i="51"/>
  <c r="H12" i="51"/>
  <c r="G12" i="51"/>
  <c r="D12" i="51"/>
  <c r="I11" i="51"/>
  <c r="H11" i="51"/>
  <c r="G11" i="51"/>
  <c r="D11" i="51"/>
  <c r="I10" i="51"/>
  <c r="H10" i="51"/>
  <c r="G10" i="51"/>
  <c r="D10" i="51"/>
  <c r="I9" i="51"/>
  <c r="H9" i="51"/>
  <c r="G9" i="51"/>
  <c r="D9" i="51"/>
  <c r="I8" i="51"/>
  <c r="H8" i="51"/>
  <c r="G8" i="51"/>
  <c r="D8" i="51"/>
  <c r="I7" i="51"/>
  <c r="H7" i="51"/>
  <c r="G7" i="51"/>
  <c r="D7" i="51"/>
  <c r="J28" i="51"/>
  <c r="E16" i="51" l="1"/>
  <c r="E8" i="51"/>
  <c r="E24" i="51"/>
  <c r="E12" i="51"/>
  <c r="E20" i="51"/>
  <c r="E28" i="51"/>
  <c r="E10" i="51"/>
  <c r="E14" i="51"/>
  <c r="E18" i="51"/>
  <c r="E22" i="51"/>
  <c r="E26" i="51"/>
  <c r="E30" i="51"/>
  <c r="E7" i="51"/>
  <c r="E9" i="51"/>
  <c r="E11" i="51"/>
  <c r="E13" i="51"/>
  <c r="E15" i="51"/>
  <c r="E17" i="51"/>
  <c r="E19" i="51"/>
  <c r="E21" i="51"/>
  <c r="E23" i="51"/>
  <c r="E25" i="51"/>
  <c r="E27" i="51"/>
  <c r="E29" i="51"/>
  <c r="E31" i="51"/>
  <c r="J30" i="51"/>
  <c r="J38" i="51"/>
  <c r="D39" i="51"/>
  <c r="J32" i="51"/>
  <c r="J34" i="51"/>
  <c r="J36" i="51"/>
  <c r="H34" i="51"/>
  <c r="H32" i="51"/>
  <c r="H36" i="51"/>
  <c r="H33" i="51"/>
  <c r="H35" i="51"/>
  <c r="H37" i="51"/>
  <c r="I39" i="51"/>
  <c r="K10" i="51" s="1"/>
  <c r="J7" i="51"/>
  <c r="J9" i="51"/>
  <c r="J11" i="51"/>
  <c r="J13" i="51"/>
  <c r="J15" i="51"/>
  <c r="J17" i="51"/>
  <c r="J19" i="51"/>
  <c r="J21" i="51"/>
  <c r="J23" i="51"/>
  <c r="J25" i="51"/>
  <c r="J27" i="51"/>
  <c r="J29" i="51"/>
  <c r="J31" i="51"/>
  <c r="J33" i="51"/>
  <c r="J35" i="51"/>
  <c r="J37" i="51"/>
  <c r="H39" i="51"/>
  <c r="J8" i="51"/>
  <c r="J10" i="51"/>
  <c r="J12" i="51"/>
  <c r="J14" i="51"/>
  <c r="J16" i="51"/>
  <c r="J18" i="51"/>
  <c r="J20" i="51"/>
  <c r="J22" i="51"/>
  <c r="J24" i="51"/>
  <c r="J26" i="51"/>
  <c r="G39" i="46"/>
  <c r="E37" i="46"/>
  <c r="I38" i="46"/>
  <c r="G38" i="46"/>
  <c r="D38" i="46"/>
  <c r="I37" i="46"/>
  <c r="G37" i="46"/>
  <c r="D37" i="46"/>
  <c r="I36" i="46"/>
  <c r="G36" i="46"/>
  <c r="D36" i="46"/>
  <c r="H36" i="48"/>
  <c r="E39" i="48"/>
  <c r="I38" i="48"/>
  <c r="G38" i="48"/>
  <c r="D38" i="48"/>
  <c r="I37" i="48"/>
  <c r="G37" i="48"/>
  <c r="D37" i="48"/>
  <c r="I36" i="48"/>
  <c r="G36" i="48"/>
  <c r="D36" i="48"/>
  <c r="H39" i="47"/>
  <c r="E37" i="47"/>
  <c r="I38" i="47"/>
  <c r="G38" i="47"/>
  <c r="D38" i="47"/>
  <c r="I37" i="47"/>
  <c r="G37" i="47"/>
  <c r="D37" i="47"/>
  <c r="I36" i="47"/>
  <c r="G36" i="47"/>
  <c r="D36" i="47"/>
  <c r="H39" i="49"/>
  <c r="E37" i="49"/>
  <c r="I38" i="49"/>
  <c r="G38" i="49"/>
  <c r="D38" i="49"/>
  <c r="I37" i="49"/>
  <c r="G37" i="49"/>
  <c r="D37" i="49"/>
  <c r="I36" i="49"/>
  <c r="G36" i="49"/>
  <c r="D36" i="49"/>
  <c r="H39" i="50"/>
  <c r="E37" i="50"/>
  <c r="I38" i="50"/>
  <c r="G38" i="50"/>
  <c r="D38" i="50"/>
  <c r="I37" i="50"/>
  <c r="G37" i="50"/>
  <c r="D37" i="50"/>
  <c r="I36" i="50"/>
  <c r="G36" i="50"/>
  <c r="D36" i="50"/>
  <c r="G39" i="37"/>
  <c r="D39" i="37"/>
  <c r="I38" i="37"/>
  <c r="G38" i="37"/>
  <c r="D38" i="37"/>
  <c r="I37" i="37"/>
  <c r="G37" i="37"/>
  <c r="D37" i="37"/>
  <c r="I36" i="37"/>
  <c r="G36" i="37"/>
  <c r="D36" i="37"/>
  <c r="G39" i="38"/>
  <c r="E37" i="38"/>
  <c r="I38" i="38"/>
  <c r="G38" i="38"/>
  <c r="D38" i="38"/>
  <c r="I37" i="38"/>
  <c r="G37" i="38"/>
  <c r="D37" i="38"/>
  <c r="I36" i="38"/>
  <c r="G36" i="38"/>
  <c r="D36" i="38"/>
  <c r="G39" i="35"/>
  <c r="E39" i="35"/>
  <c r="I38" i="35"/>
  <c r="G38" i="35"/>
  <c r="D38" i="35"/>
  <c r="I37" i="35"/>
  <c r="G37" i="35"/>
  <c r="D37" i="35"/>
  <c r="I36" i="35"/>
  <c r="G36" i="35"/>
  <c r="D36" i="35"/>
  <c r="H36" i="7"/>
  <c r="I38" i="7"/>
  <c r="G38" i="7"/>
  <c r="D38" i="7"/>
  <c r="I36" i="7"/>
  <c r="G36" i="7"/>
  <c r="D36" i="7"/>
  <c r="I37" i="7"/>
  <c r="G37" i="7"/>
  <c r="D37" i="7"/>
  <c r="E37" i="7"/>
  <c r="E36" i="46" l="1"/>
  <c r="E36" i="50"/>
  <c r="E38" i="37"/>
  <c r="E36" i="38"/>
  <c r="K35" i="51"/>
  <c r="K19" i="51"/>
  <c r="K27" i="51"/>
  <c r="K11" i="51"/>
  <c r="K7" i="51"/>
  <c r="K38" i="51"/>
  <c r="K36" i="51"/>
  <c r="K34" i="51"/>
  <c r="K32" i="51"/>
  <c r="K30" i="51"/>
  <c r="K31" i="51"/>
  <c r="K23" i="51"/>
  <c r="K15" i="51"/>
  <c r="J39" i="51"/>
  <c r="K12" i="51"/>
  <c r="K37" i="51"/>
  <c r="K33" i="51"/>
  <c r="K29" i="51"/>
  <c r="K25" i="51"/>
  <c r="K21" i="51"/>
  <c r="K17" i="51"/>
  <c r="K13" i="51"/>
  <c r="K9" i="51"/>
  <c r="K39" i="51"/>
  <c r="K28" i="51"/>
  <c r="K20" i="51"/>
  <c r="K24" i="51"/>
  <c r="K16" i="51"/>
  <c r="K8" i="51"/>
  <c r="K26" i="51"/>
  <c r="K22" i="51"/>
  <c r="K18" i="51"/>
  <c r="K14" i="51"/>
  <c r="E36" i="35"/>
  <c r="E37" i="35"/>
  <c r="E38" i="35"/>
  <c r="D39" i="35"/>
  <c r="H36" i="38"/>
  <c r="H36" i="46"/>
  <c r="H39" i="46"/>
  <c r="H39" i="38"/>
  <c r="E36" i="37"/>
  <c r="E37" i="37"/>
  <c r="E39" i="37"/>
  <c r="H38" i="35"/>
  <c r="H37" i="46"/>
  <c r="H38" i="46"/>
  <c r="H36" i="47"/>
  <c r="H37" i="47"/>
  <c r="H38" i="47"/>
  <c r="G39" i="47"/>
  <c r="H36" i="49"/>
  <c r="H37" i="49"/>
  <c r="H38" i="49"/>
  <c r="G39" i="49"/>
  <c r="H36" i="50"/>
  <c r="H37" i="50"/>
  <c r="H38" i="50"/>
  <c r="G39" i="50"/>
  <c r="H37" i="38"/>
  <c r="H38" i="38"/>
  <c r="H36" i="35"/>
  <c r="H39" i="35"/>
  <c r="H37" i="35"/>
  <c r="E36" i="48"/>
  <c r="E37" i="48"/>
  <c r="E36" i="47"/>
  <c r="D39" i="47"/>
  <c r="E36" i="49"/>
  <c r="E38" i="7"/>
  <c r="E38" i="46"/>
  <c r="E39" i="46"/>
  <c r="D39" i="46"/>
  <c r="H38" i="48"/>
  <c r="G39" i="48"/>
  <c r="H37" i="48"/>
  <c r="D39" i="48"/>
  <c r="H39" i="48"/>
  <c r="E38" i="48"/>
  <c r="E38" i="47"/>
  <c r="E39" i="47"/>
  <c r="E38" i="49"/>
  <c r="E39" i="49"/>
  <c r="D39" i="49"/>
  <c r="E38" i="50"/>
  <c r="E39" i="50"/>
  <c r="D39" i="50"/>
  <c r="H37" i="37"/>
  <c r="H39" i="37"/>
  <c r="H36" i="37"/>
  <c r="H38" i="37"/>
  <c r="E38" i="38"/>
  <c r="E39" i="38"/>
  <c r="D39" i="38"/>
  <c r="H37" i="7"/>
  <c r="H38" i="7"/>
  <c r="E36" i="7"/>
  <c r="E15" i="7" l="1"/>
  <c r="H29" i="7"/>
  <c r="I7" i="35"/>
  <c r="I9" i="35"/>
  <c r="I11" i="35"/>
  <c r="I12" i="35"/>
  <c r="I14" i="35"/>
  <c r="I15" i="35"/>
  <c r="I16" i="35"/>
  <c r="I17" i="35"/>
  <c r="I18" i="35"/>
  <c r="I22" i="35"/>
  <c r="I26" i="35"/>
  <c r="I27" i="35"/>
  <c r="I28" i="35"/>
  <c r="I29" i="35"/>
  <c r="I31" i="35"/>
  <c r="I32" i="35"/>
  <c r="I33" i="35"/>
  <c r="I34" i="35"/>
  <c r="I35" i="35"/>
  <c r="I7" i="7"/>
  <c r="I9" i="7"/>
  <c r="I11" i="7"/>
  <c r="I12" i="7"/>
  <c r="I14" i="7"/>
  <c r="I15" i="7"/>
  <c r="I16" i="7"/>
  <c r="J16" i="7" s="1"/>
  <c r="I17" i="7"/>
  <c r="I18" i="7"/>
  <c r="I22" i="7"/>
  <c r="I26" i="7"/>
  <c r="I27" i="7"/>
  <c r="I28" i="7"/>
  <c r="I29" i="7"/>
  <c r="I31" i="7"/>
  <c r="I32" i="7"/>
  <c r="I33" i="7"/>
  <c r="I34" i="7"/>
  <c r="I35" i="7"/>
  <c r="H7" i="35"/>
  <c r="E10" i="35"/>
  <c r="E30" i="37"/>
  <c r="E11" i="50"/>
  <c r="E12" i="47"/>
  <c r="E16" i="48"/>
  <c r="I14" i="48"/>
  <c r="I15" i="48"/>
  <c r="I16" i="48"/>
  <c r="I7" i="48"/>
  <c r="I8" i="35"/>
  <c r="I8" i="48"/>
  <c r="I9" i="48"/>
  <c r="I10" i="35"/>
  <c r="I10" i="48"/>
  <c r="I11" i="48"/>
  <c r="G12" i="47"/>
  <c r="I35" i="38"/>
  <c r="I35" i="37"/>
  <c r="J35" i="37" s="1"/>
  <c r="I34" i="38"/>
  <c r="I34" i="37"/>
  <c r="I33" i="38"/>
  <c r="I33" i="37"/>
  <c r="I32" i="38"/>
  <c r="I32" i="37"/>
  <c r="I31" i="38"/>
  <c r="I31" i="37"/>
  <c r="I30" i="38"/>
  <c r="I30" i="37"/>
  <c r="J30" i="37" s="1"/>
  <c r="I29" i="38"/>
  <c r="I29" i="37"/>
  <c r="I28" i="38"/>
  <c r="I28" i="37"/>
  <c r="I27" i="38"/>
  <c r="I27" i="37"/>
  <c r="I26" i="38"/>
  <c r="J26" i="38" s="1"/>
  <c r="I26" i="37"/>
  <c r="J26" i="37" s="1"/>
  <c r="I25" i="38"/>
  <c r="I25" i="37"/>
  <c r="I24" i="38"/>
  <c r="J24" i="38" s="1"/>
  <c r="I24" i="37"/>
  <c r="I23" i="38"/>
  <c r="I23" i="37"/>
  <c r="I22" i="38"/>
  <c r="I22" i="37"/>
  <c r="I21" i="38"/>
  <c r="I21" i="37"/>
  <c r="I20" i="38"/>
  <c r="I20" i="37"/>
  <c r="I19" i="38"/>
  <c r="I19" i="37"/>
  <c r="I18" i="38"/>
  <c r="I18" i="37"/>
  <c r="I17" i="38"/>
  <c r="I17" i="37"/>
  <c r="I16" i="38"/>
  <c r="I16" i="37"/>
  <c r="I15" i="38"/>
  <c r="I15" i="37"/>
  <c r="I14" i="38"/>
  <c r="I14" i="37"/>
  <c r="I13" i="38"/>
  <c r="I13" i="37"/>
  <c r="I12" i="38"/>
  <c r="I12" i="37"/>
  <c r="I11" i="38"/>
  <c r="I11" i="37"/>
  <c r="I10" i="38"/>
  <c r="J10" i="38" s="1"/>
  <c r="I10" i="37"/>
  <c r="I9" i="38"/>
  <c r="I9" i="37"/>
  <c r="I8" i="38"/>
  <c r="I8" i="37"/>
  <c r="I7" i="38"/>
  <c r="I7" i="37"/>
  <c r="I35" i="48"/>
  <c r="I34" i="48"/>
  <c r="I33" i="48"/>
  <c r="I32" i="48"/>
  <c r="I31" i="48"/>
  <c r="I30" i="35"/>
  <c r="I30" i="48"/>
  <c r="J30" i="48" s="1"/>
  <c r="I29" i="48"/>
  <c r="I28" i="48"/>
  <c r="I27" i="48"/>
  <c r="I26" i="48"/>
  <c r="I25" i="35"/>
  <c r="I25" i="48"/>
  <c r="I24" i="35"/>
  <c r="I24" i="48"/>
  <c r="J24" i="48" s="1"/>
  <c r="I23" i="35"/>
  <c r="I23" i="48"/>
  <c r="I22" i="48"/>
  <c r="I21" i="35"/>
  <c r="I21" i="48"/>
  <c r="J21" i="48" s="1"/>
  <c r="I20" i="35"/>
  <c r="J20" i="35" s="1"/>
  <c r="I20" i="48"/>
  <c r="I19" i="35"/>
  <c r="I19" i="48"/>
  <c r="I18" i="48"/>
  <c r="I17" i="48"/>
  <c r="I13" i="35"/>
  <c r="I13" i="48"/>
  <c r="I12" i="48"/>
  <c r="I35" i="50"/>
  <c r="I35" i="46"/>
  <c r="I34" i="50"/>
  <c r="I34" i="46"/>
  <c r="I33" i="50"/>
  <c r="I33" i="46"/>
  <c r="I32" i="50"/>
  <c r="I32" i="46"/>
  <c r="I31" i="50"/>
  <c r="I31" i="46"/>
  <c r="I30" i="50"/>
  <c r="I30" i="46"/>
  <c r="I29" i="50"/>
  <c r="I29" i="46"/>
  <c r="I28" i="50"/>
  <c r="I28" i="46"/>
  <c r="I27" i="50"/>
  <c r="J27" i="50" s="1"/>
  <c r="I27" i="46"/>
  <c r="I26" i="50"/>
  <c r="I26" i="46"/>
  <c r="I25" i="50"/>
  <c r="J25" i="50" s="1"/>
  <c r="I25" i="46"/>
  <c r="I24" i="50"/>
  <c r="I24" i="46"/>
  <c r="I23" i="50"/>
  <c r="I23" i="46"/>
  <c r="I22" i="50"/>
  <c r="I22" i="46"/>
  <c r="I21" i="50"/>
  <c r="J21" i="50" s="1"/>
  <c r="I21" i="46"/>
  <c r="I20" i="50"/>
  <c r="I20" i="46"/>
  <c r="I19" i="50"/>
  <c r="J19" i="50" s="1"/>
  <c r="I19" i="46"/>
  <c r="I18" i="50"/>
  <c r="I18" i="46"/>
  <c r="I17" i="50"/>
  <c r="I17" i="46"/>
  <c r="I16" i="50"/>
  <c r="I16" i="46"/>
  <c r="I15" i="50"/>
  <c r="J15" i="50" s="1"/>
  <c r="I15" i="46"/>
  <c r="I14" i="50"/>
  <c r="I14" i="46"/>
  <c r="I13" i="50"/>
  <c r="I13" i="46"/>
  <c r="I12" i="50"/>
  <c r="I12" i="46"/>
  <c r="I11" i="50"/>
  <c r="J11" i="50" s="1"/>
  <c r="I11" i="46"/>
  <c r="I10" i="50"/>
  <c r="I10" i="46"/>
  <c r="I9" i="50"/>
  <c r="I9" i="46"/>
  <c r="I8" i="50"/>
  <c r="I8" i="46"/>
  <c r="I7" i="50"/>
  <c r="I7" i="46"/>
  <c r="H11" i="38"/>
  <c r="H8" i="50"/>
  <c r="H13" i="48"/>
  <c r="H7" i="46"/>
  <c r="D7" i="50"/>
  <c r="G7" i="50"/>
  <c r="D8" i="50"/>
  <c r="G8" i="50"/>
  <c r="D9" i="50"/>
  <c r="G9" i="50"/>
  <c r="D10" i="50"/>
  <c r="G10" i="50"/>
  <c r="D11" i="50"/>
  <c r="G11" i="50"/>
  <c r="D12" i="50"/>
  <c r="G12" i="50"/>
  <c r="D13" i="50"/>
  <c r="G13" i="50"/>
  <c r="D14" i="50"/>
  <c r="G14" i="50"/>
  <c r="D15" i="50"/>
  <c r="G15" i="50"/>
  <c r="D16" i="50"/>
  <c r="G16" i="50"/>
  <c r="D17" i="50"/>
  <c r="G17" i="50"/>
  <c r="D18" i="50"/>
  <c r="G18" i="50"/>
  <c r="D19" i="50"/>
  <c r="G19" i="50"/>
  <c r="D20" i="50"/>
  <c r="G20" i="50"/>
  <c r="D21" i="50"/>
  <c r="G21" i="50"/>
  <c r="D22" i="50"/>
  <c r="G22" i="50"/>
  <c r="D23" i="50"/>
  <c r="G23" i="50"/>
  <c r="D24" i="50"/>
  <c r="G24" i="50"/>
  <c r="D25" i="50"/>
  <c r="G25" i="50"/>
  <c r="D26" i="50"/>
  <c r="G26" i="50"/>
  <c r="D27" i="50"/>
  <c r="G27" i="50"/>
  <c r="D28" i="50"/>
  <c r="G28" i="50"/>
  <c r="D29" i="50"/>
  <c r="G29" i="50"/>
  <c r="D30" i="50"/>
  <c r="G30" i="50"/>
  <c r="D31" i="50"/>
  <c r="G31" i="50"/>
  <c r="D32" i="50"/>
  <c r="G32" i="50"/>
  <c r="D33" i="50"/>
  <c r="G33" i="50"/>
  <c r="D34" i="50"/>
  <c r="G34" i="50"/>
  <c r="D35" i="50"/>
  <c r="G35" i="50"/>
  <c r="D7" i="49"/>
  <c r="G7" i="49"/>
  <c r="I7" i="49"/>
  <c r="I9" i="49"/>
  <c r="I11" i="49"/>
  <c r="I12" i="49"/>
  <c r="J12" i="49" s="1"/>
  <c r="I14" i="49"/>
  <c r="I15" i="49"/>
  <c r="I16" i="49"/>
  <c r="I17" i="49"/>
  <c r="I18" i="49"/>
  <c r="I22" i="49"/>
  <c r="I26" i="49"/>
  <c r="I27" i="49"/>
  <c r="I28" i="49"/>
  <c r="I29" i="49"/>
  <c r="I31" i="49"/>
  <c r="I33" i="49"/>
  <c r="I34" i="49"/>
  <c r="I35" i="49"/>
  <c r="I32" i="49"/>
  <c r="J32" i="49" s="1"/>
  <c r="D8" i="49"/>
  <c r="G8" i="49"/>
  <c r="I8" i="49"/>
  <c r="D9" i="49"/>
  <c r="G9" i="49"/>
  <c r="D10" i="49"/>
  <c r="G10" i="49"/>
  <c r="I10" i="49"/>
  <c r="D11" i="49"/>
  <c r="G11" i="49"/>
  <c r="D12" i="49"/>
  <c r="G12" i="49"/>
  <c r="D13" i="49"/>
  <c r="G13" i="49"/>
  <c r="I13" i="49"/>
  <c r="D14" i="49"/>
  <c r="G14" i="49"/>
  <c r="D15" i="49"/>
  <c r="G15" i="49"/>
  <c r="D16" i="49"/>
  <c r="G16" i="49"/>
  <c r="D17" i="49"/>
  <c r="G17" i="49"/>
  <c r="D18" i="49"/>
  <c r="G18" i="49"/>
  <c r="D19" i="49"/>
  <c r="G19" i="49"/>
  <c r="I19" i="49"/>
  <c r="D20" i="49"/>
  <c r="G20" i="49"/>
  <c r="I20" i="49"/>
  <c r="D21" i="49"/>
  <c r="G21" i="49"/>
  <c r="I21" i="49"/>
  <c r="D22" i="49"/>
  <c r="G22" i="49"/>
  <c r="D23" i="49"/>
  <c r="G23" i="49"/>
  <c r="I23" i="49"/>
  <c r="D24" i="49"/>
  <c r="G24" i="49"/>
  <c r="I24" i="49"/>
  <c r="D25" i="49"/>
  <c r="G25" i="49"/>
  <c r="I25" i="49"/>
  <c r="D26" i="49"/>
  <c r="G26" i="49"/>
  <c r="D27" i="49"/>
  <c r="G27" i="49"/>
  <c r="D28" i="49"/>
  <c r="G28" i="49"/>
  <c r="D29" i="49"/>
  <c r="G29" i="49"/>
  <c r="D30" i="49"/>
  <c r="G30" i="49"/>
  <c r="I30" i="49"/>
  <c r="D31" i="49"/>
  <c r="G31" i="49"/>
  <c r="D32" i="49"/>
  <c r="G32" i="49"/>
  <c r="D33" i="49"/>
  <c r="G33" i="49"/>
  <c r="D34" i="49"/>
  <c r="G34" i="49"/>
  <c r="D35" i="49"/>
  <c r="G35" i="49"/>
  <c r="D7" i="48"/>
  <c r="G7" i="48"/>
  <c r="D8" i="48"/>
  <c r="G8" i="48"/>
  <c r="D9" i="48"/>
  <c r="G9" i="48"/>
  <c r="D10" i="48"/>
  <c r="G10" i="48"/>
  <c r="D11" i="48"/>
  <c r="G11" i="48"/>
  <c r="D12" i="48"/>
  <c r="G12" i="48"/>
  <c r="D13" i="48"/>
  <c r="G13" i="48"/>
  <c r="D14" i="48"/>
  <c r="G14" i="48"/>
  <c r="D15" i="48"/>
  <c r="G15" i="48"/>
  <c r="D16" i="48"/>
  <c r="G16" i="48"/>
  <c r="D17" i="48"/>
  <c r="G17" i="48"/>
  <c r="D18" i="48"/>
  <c r="G18" i="48"/>
  <c r="D19" i="48"/>
  <c r="G19" i="48"/>
  <c r="D20" i="48"/>
  <c r="G20" i="48"/>
  <c r="D21" i="48"/>
  <c r="G21" i="48"/>
  <c r="D22" i="48"/>
  <c r="G22" i="48"/>
  <c r="D23" i="48"/>
  <c r="G23" i="48"/>
  <c r="D24" i="48"/>
  <c r="G24" i="48"/>
  <c r="D25" i="48"/>
  <c r="G25" i="48"/>
  <c r="D26" i="48"/>
  <c r="G26" i="48"/>
  <c r="D27" i="48"/>
  <c r="G27" i="48"/>
  <c r="D28" i="48"/>
  <c r="G28" i="48"/>
  <c r="D29" i="48"/>
  <c r="G29" i="48"/>
  <c r="D30" i="48"/>
  <c r="G30" i="48"/>
  <c r="D31" i="48"/>
  <c r="G31" i="48"/>
  <c r="D32" i="48"/>
  <c r="G32" i="48"/>
  <c r="D33" i="48"/>
  <c r="G33" i="48"/>
  <c r="D34" i="48"/>
  <c r="G34" i="48"/>
  <c r="D35" i="48"/>
  <c r="G35" i="48"/>
  <c r="D7" i="47"/>
  <c r="G7" i="47"/>
  <c r="I7" i="47"/>
  <c r="I9" i="47"/>
  <c r="I11" i="47"/>
  <c r="I12" i="47"/>
  <c r="I14" i="47"/>
  <c r="I15" i="47"/>
  <c r="I16" i="47"/>
  <c r="I17" i="47"/>
  <c r="I18" i="47"/>
  <c r="I22" i="47"/>
  <c r="I26" i="47"/>
  <c r="I27" i="47"/>
  <c r="J27" i="47" s="1"/>
  <c r="I28" i="47"/>
  <c r="I29" i="47"/>
  <c r="I31" i="47"/>
  <c r="I32" i="47"/>
  <c r="I33" i="47"/>
  <c r="I34" i="47"/>
  <c r="I35" i="47"/>
  <c r="D8" i="47"/>
  <c r="G8" i="47"/>
  <c r="I8" i="47"/>
  <c r="D9" i="47"/>
  <c r="G9" i="47"/>
  <c r="D10" i="47"/>
  <c r="G10" i="47"/>
  <c r="I10" i="47"/>
  <c r="D11" i="47"/>
  <c r="G11" i="47"/>
  <c r="D12" i="47"/>
  <c r="D13" i="47"/>
  <c r="G13" i="47"/>
  <c r="I13" i="47"/>
  <c r="D14" i="47"/>
  <c r="G14" i="47"/>
  <c r="D15" i="47"/>
  <c r="G15" i="47"/>
  <c r="D16" i="47"/>
  <c r="G16" i="47"/>
  <c r="D17" i="47"/>
  <c r="G17" i="47"/>
  <c r="D18" i="47"/>
  <c r="G18" i="47"/>
  <c r="D19" i="47"/>
  <c r="G19" i="47"/>
  <c r="I19" i="47"/>
  <c r="D20" i="47"/>
  <c r="G20" i="47"/>
  <c r="I20" i="47"/>
  <c r="D21" i="47"/>
  <c r="G21" i="47"/>
  <c r="I21" i="47"/>
  <c r="D22" i="47"/>
  <c r="G22" i="47"/>
  <c r="D23" i="47"/>
  <c r="G23" i="47"/>
  <c r="I23" i="47"/>
  <c r="D24" i="47"/>
  <c r="G24" i="47"/>
  <c r="I24" i="47"/>
  <c r="D25" i="47"/>
  <c r="G25" i="47"/>
  <c r="I25" i="47"/>
  <c r="D26" i="47"/>
  <c r="G26" i="47"/>
  <c r="D27" i="47"/>
  <c r="G27" i="47"/>
  <c r="D28" i="47"/>
  <c r="G28" i="47"/>
  <c r="D29" i="47"/>
  <c r="G29" i="47"/>
  <c r="D30" i="47"/>
  <c r="G30" i="47"/>
  <c r="I30" i="47"/>
  <c r="D31" i="47"/>
  <c r="G31" i="47"/>
  <c r="D32" i="47"/>
  <c r="G32" i="47"/>
  <c r="D33" i="47"/>
  <c r="G33" i="47"/>
  <c r="D34" i="47"/>
  <c r="G34" i="47"/>
  <c r="D35" i="47"/>
  <c r="G35" i="47"/>
  <c r="D7" i="46"/>
  <c r="G7" i="46"/>
  <c r="D8" i="46"/>
  <c r="G8" i="46"/>
  <c r="D9" i="46"/>
  <c r="G9" i="46"/>
  <c r="D10" i="46"/>
  <c r="G10" i="46"/>
  <c r="D11" i="46"/>
  <c r="G11" i="46"/>
  <c r="D12" i="46"/>
  <c r="G12" i="46"/>
  <c r="D13" i="46"/>
  <c r="G13" i="46"/>
  <c r="D14" i="46"/>
  <c r="G14" i="46"/>
  <c r="D15" i="46"/>
  <c r="G15" i="46"/>
  <c r="D16" i="46"/>
  <c r="G16" i="46"/>
  <c r="D17" i="46"/>
  <c r="G17" i="46"/>
  <c r="D18" i="46"/>
  <c r="G18" i="46"/>
  <c r="D19" i="46"/>
  <c r="G19" i="46"/>
  <c r="D20" i="46"/>
  <c r="G20" i="46"/>
  <c r="D21" i="46"/>
  <c r="G21" i="46"/>
  <c r="D22" i="46"/>
  <c r="G22" i="46"/>
  <c r="D23" i="46"/>
  <c r="G23" i="46"/>
  <c r="D24" i="46"/>
  <c r="G24" i="46"/>
  <c r="D25" i="46"/>
  <c r="G25" i="46"/>
  <c r="D26" i="46"/>
  <c r="G26" i="46"/>
  <c r="D27" i="46"/>
  <c r="G27" i="46"/>
  <c r="D28" i="46"/>
  <c r="G28" i="46"/>
  <c r="D29" i="46"/>
  <c r="G29" i="46"/>
  <c r="D30" i="46"/>
  <c r="G30" i="46"/>
  <c r="D31" i="46"/>
  <c r="G31" i="46"/>
  <c r="D32" i="46"/>
  <c r="G32" i="46"/>
  <c r="D33" i="46"/>
  <c r="G33" i="46"/>
  <c r="D34" i="46"/>
  <c r="G34" i="46"/>
  <c r="D35" i="46"/>
  <c r="G35" i="46"/>
  <c r="D7" i="38"/>
  <c r="G7" i="38"/>
  <c r="D8" i="38"/>
  <c r="G8" i="38"/>
  <c r="D9" i="38"/>
  <c r="G9" i="38"/>
  <c r="D10" i="38"/>
  <c r="G10" i="38"/>
  <c r="D11" i="38"/>
  <c r="G11" i="38"/>
  <c r="D12" i="38"/>
  <c r="G12" i="38"/>
  <c r="D13" i="38"/>
  <c r="G13" i="38"/>
  <c r="D14" i="38"/>
  <c r="G14" i="38"/>
  <c r="D15" i="38"/>
  <c r="G15" i="38"/>
  <c r="D16" i="38"/>
  <c r="G16" i="38"/>
  <c r="D17" i="38"/>
  <c r="G17" i="38"/>
  <c r="D18" i="38"/>
  <c r="G18" i="38"/>
  <c r="D19" i="38"/>
  <c r="G19" i="38"/>
  <c r="D20" i="38"/>
  <c r="G20" i="38"/>
  <c r="D21" i="38"/>
  <c r="G21" i="38"/>
  <c r="D22" i="38"/>
  <c r="G22" i="38"/>
  <c r="D23" i="38"/>
  <c r="G23" i="38"/>
  <c r="D24" i="38"/>
  <c r="G24" i="38"/>
  <c r="D25" i="38"/>
  <c r="G25" i="38"/>
  <c r="D26" i="38"/>
  <c r="G26" i="38"/>
  <c r="D27" i="38"/>
  <c r="G27" i="38"/>
  <c r="D28" i="38"/>
  <c r="G28" i="38"/>
  <c r="D29" i="38"/>
  <c r="G29" i="38"/>
  <c r="D30" i="38"/>
  <c r="G30" i="38"/>
  <c r="D31" i="38"/>
  <c r="G31" i="38"/>
  <c r="D32" i="38"/>
  <c r="G32" i="38"/>
  <c r="D33" i="38"/>
  <c r="G33" i="38"/>
  <c r="D34" i="38"/>
  <c r="G34" i="38"/>
  <c r="D35" i="38"/>
  <c r="G35" i="38"/>
  <c r="D7" i="37"/>
  <c r="G7" i="37"/>
  <c r="D8" i="37"/>
  <c r="G8" i="37"/>
  <c r="D9" i="37"/>
  <c r="G9" i="37"/>
  <c r="D10" i="37"/>
  <c r="G10" i="37"/>
  <c r="D11" i="37"/>
  <c r="G11" i="37"/>
  <c r="D12" i="37"/>
  <c r="G12" i="37"/>
  <c r="D13" i="37"/>
  <c r="G13" i="37"/>
  <c r="D14" i="37"/>
  <c r="G14" i="37"/>
  <c r="D15" i="37"/>
  <c r="G15" i="37"/>
  <c r="D16" i="37"/>
  <c r="G16" i="37"/>
  <c r="D17" i="37"/>
  <c r="G17" i="37"/>
  <c r="D18" i="37"/>
  <c r="G18" i="37"/>
  <c r="D19" i="37"/>
  <c r="G19" i="37"/>
  <c r="D20" i="37"/>
  <c r="E20" i="37"/>
  <c r="G20" i="37"/>
  <c r="D21" i="37"/>
  <c r="G21" i="37"/>
  <c r="D22" i="37"/>
  <c r="G22" i="37"/>
  <c r="D23" i="37"/>
  <c r="G23" i="37"/>
  <c r="D24" i="37"/>
  <c r="G24" i="37"/>
  <c r="D25" i="37"/>
  <c r="G25" i="37"/>
  <c r="D26" i="37"/>
  <c r="G26" i="37"/>
  <c r="D27" i="37"/>
  <c r="G27" i="37"/>
  <c r="D28" i="37"/>
  <c r="G28" i="37"/>
  <c r="D29" i="37"/>
  <c r="G29" i="37"/>
  <c r="D30" i="37"/>
  <c r="G30" i="37"/>
  <c r="D31" i="37"/>
  <c r="G31" i="37"/>
  <c r="D32" i="37"/>
  <c r="G32" i="37"/>
  <c r="D33" i="37"/>
  <c r="G33" i="37"/>
  <c r="D34" i="37"/>
  <c r="G34" i="37"/>
  <c r="D35" i="37"/>
  <c r="G35" i="37"/>
  <c r="D7" i="35"/>
  <c r="G7" i="35"/>
  <c r="D8" i="35"/>
  <c r="G8" i="35"/>
  <c r="D9" i="35"/>
  <c r="G9" i="35"/>
  <c r="D10" i="35"/>
  <c r="G10" i="35"/>
  <c r="D11" i="35"/>
  <c r="G11" i="35"/>
  <c r="D12" i="35"/>
  <c r="G12" i="35"/>
  <c r="D13" i="35"/>
  <c r="G13" i="35"/>
  <c r="D14" i="35"/>
  <c r="G14" i="35"/>
  <c r="D15" i="35"/>
  <c r="G15" i="35"/>
  <c r="D16" i="35"/>
  <c r="G16" i="35"/>
  <c r="D17" i="35"/>
  <c r="G17" i="35"/>
  <c r="D18" i="35"/>
  <c r="G18" i="35"/>
  <c r="D19" i="35"/>
  <c r="G19" i="35"/>
  <c r="D20" i="35"/>
  <c r="G20" i="35"/>
  <c r="D21" i="35"/>
  <c r="G21" i="35"/>
  <c r="D22" i="35"/>
  <c r="G22" i="35"/>
  <c r="D23" i="35"/>
  <c r="G23" i="35"/>
  <c r="D24" i="35"/>
  <c r="G24" i="35"/>
  <c r="D25" i="35"/>
  <c r="G25" i="35"/>
  <c r="D26" i="35"/>
  <c r="G26" i="35"/>
  <c r="D27" i="35"/>
  <c r="G27" i="35"/>
  <c r="D28" i="35"/>
  <c r="G28" i="35"/>
  <c r="D29" i="35"/>
  <c r="G29" i="35"/>
  <c r="D30" i="35"/>
  <c r="G30" i="35"/>
  <c r="D31" i="35"/>
  <c r="G31" i="35"/>
  <c r="D32" i="35"/>
  <c r="G32" i="35"/>
  <c r="D33" i="35"/>
  <c r="G33" i="35"/>
  <c r="D34" i="35"/>
  <c r="G34" i="35"/>
  <c r="D35" i="35"/>
  <c r="G35" i="35"/>
  <c r="I8" i="7"/>
  <c r="I10" i="7"/>
  <c r="I13" i="7"/>
  <c r="I19" i="7"/>
  <c r="I20" i="7"/>
  <c r="I21" i="7"/>
  <c r="I23" i="7"/>
  <c r="I24" i="7"/>
  <c r="I25" i="7"/>
  <c r="I30" i="7"/>
  <c r="D7" i="7"/>
  <c r="G7" i="7"/>
  <c r="D8" i="7"/>
  <c r="G8" i="7"/>
  <c r="D9" i="7"/>
  <c r="G9" i="7"/>
  <c r="D10" i="7"/>
  <c r="G10" i="7"/>
  <c r="D11" i="7"/>
  <c r="G11" i="7"/>
  <c r="D12" i="7"/>
  <c r="G12" i="7"/>
  <c r="D13" i="7"/>
  <c r="G13" i="7"/>
  <c r="D14" i="7"/>
  <c r="G14" i="7"/>
  <c r="D15" i="7"/>
  <c r="G15" i="7"/>
  <c r="D16" i="7"/>
  <c r="G16" i="7"/>
  <c r="D17" i="7"/>
  <c r="G17" i="7"/>
  <c r="D18" i="7"/>
  <c r="G18" i="7"/>
  <c r="D19" i="7"/>
  <c r="G19" i="7"/>
  <c r="D20" i="7"/>
  <c r="G20" i="7"/>
  <c r="D21" i="7"/>
  <c r="G21" i="7"/>
  <c r="D22" i="7"/>
  <c r="G22" i="7"/>
  <c r="D23" i="7"/>
  <c r="G23" i="7"/>
  <c r="D24" i="7"/>
  <c r="G24" i="7"/>
  <c r="D25" i="7"/>
  <c r="G25" i="7"/>
  <c r="D26" i="7"/>
  <c r="G26" i="7"/>
  <c r="D27" i="7"/>
  <c r="G27" i="7"/>
  <c r="D28" i="7"/>
  <c r="G28" i="7"/>
  <c r="D29" i="7"/>
  <c r="G29" i="7"/>
  <c r="D30" i="7"/>
  <c r="G30" i="7"/>
  <c r="D31" i="7"/>
  <c r="G31" i="7"/>
  <c r="D32" i="7"/>
  <c r="G32" i="7"/>
  <c r="D33" i="7"/>
  <c r="G33" i="7"/>
  <c r="D34" i="7"/>
  <c r="G34" i="7"/>
  <c r="D35" i="7"/>
  <c r="G35" i="7"/>
  <c r="E24" i="37"/>
  <c r="H32" i="35"/>
  <c r="E12" i="37"/>
  <c r="J25" i="48"/>
  <c r="H26" i="46"/>
  <c r="H18" i="7"/>
  <c r="D39" i="7"/>
  <c r="E16" i="7"/>
  <c r="E30" i="7"/>
  <c r="E32" i="7"/>
  <c r="E10" i="7"/>
  <c r="E22" i="7"/>
  <c r="E27" i="7"/>
  <c r="E14" i="7"/>
  <c r="E31" i="7"/>
  <c r="E20" i="7"/>
  <c r="E8" i="7"/>
  <c r="E9" i="7"/>
  <c r="E29" i="7"/>
  <c r="E21" i="7"/>
  <c r="E19" i="7"/>
  <c r="E35" i="7"/>
  <c r="E24" i="7"/>
  <c r="E12" i="7"/>
  <c r="E7" i="7"/>
  <c r="E34" i="7"/>
  <c r="E26" i="7"/>
  <c r="E18" i="7"/>
  <c r="E23" i="7"/>
  <c r="E11" i="7"/>
  <c r="E28" i="7"/>
  <c r="E39" i="7"/>
  <c r="E13" i="7"/>
  <c r="E33" i="7"/>
  <c r="E25" i="7"/>
  <c r="E17" i="7"/>
  <c r="J10" i="37"/>
  <c r="E12" i="46"/>
  <c r="E32" i="35"/>
  <c r="E18" i="35"/>
  <c r="E17" i="35"/>
  <c r="E20" i="35"/>
  <c r="E8" i="35"/>
  <c r="E15" i="35"/>
  <c r="E30" i="35"/>
  <c r="E12" i="35"/>
  <c r="E9" i="35"/>
  <c r="E16" i="35"/>
  <c r="E23" i="35"/>
  <c r="E26" i="35"/>
  <c r="E24" i="35"/>
  <c r="H14" i="35"/>
  <c r="H23" i="46"/>
  <c r="E26" i="48"/>
  <c r="E25" i="48"/>
  <c r="E29" i="47"/>
  <c r="H20" i="47"/>
  <c r="E13" i="49"/>
  <c r="E8" i="49"/>
  <c r="E19" i="49"/>
  <c r="E28" i="49"/>
  <c r="E18" i="46"/>
  <c r="E10" i="46"/>
  <c r="E29" i="48"/>
  <c r="E21" i="48"/>
  <c r="E15" i="48"/>
  <c r="E12" i="48"/>
  <c r="E10" i="48"/>
  <c r="E22" i="48"/>
  <c r="H26" i="47"/>
  <c r="H31" i="47"/>
  <c r="H15" i="47"/>
  <c r="H34" i="47"/>
  <c r="H7" i="47"/>
  <c r="H32" i="47"/>
  <c r="E31" i="38"/>
  <c r="E33" i="38"/>
  <c r="E15" i="38"/>
  <c r="E29" i="38"/>
  <c r="E28" i="38"/>
  <c r="E22" i="38"/>
  <c r="E23" i="38"/>
  <c r="E24" i="38"/>
  <c r="E12" i="38"/>
  <c r="E11" i="38"/>
  <c r="E30" i="38"/>
  <c r="J8" i="49"/>
  <c r="J18" i="38"/>
  <c r="H39" i="7"/>
  <c r="H14" i="7"/>
  <c r="H16" i="7"/>
  <c r="H17" i="7"/>
  <c r="H34" i="7"/>
  <c r="H7" i="7"/>
  <c r="H21" i="7"/>
  <c r="H32" i="7"/>
  <c r="H27" i="7"/>
  <c r="H35" i="7"/>
  <c r="H25" i="7"/>
  <c r="H15" i="7"/>
  <c r="H9" i="7"/>
  <c r="H11" i="7"/>
  <c r="H26" i="7"/>
  <c r="H8" i="7"/>
  <c r="G39" i="7"/>
  <c r="H23" i="7"/>
  <c r="H28" i="7"/>
  <c r="H10" i="7"/>
  <c r="H20" i="7"/>
  <c r="H13" i="7"/>
  <c r="H30" i="7"/>
  <c r="H12" i="7"/>
  <c r="H33" i="7"/>
  <c r="H19" i="7"/>
  <c r="H22" i="7"/>
  <c r="H29" i="35"/>
  <c r="H31" i="35"/>
  <c r="H33" i="35"/>
  <c r="H35" i="35"/>
  <c r="H23" i="35"/>
  <c r="H28" i="35"/>
  <c r="H30" i="35"/>
  <c r="H8" i="35"/>
  <c r="H19" i="35"/>
  <c r="H17" i="35"/>
  <c r="H10" i="35"/>
  <c r="H26" i="35"/>
  <c r="H12" i="35"/>
  <c r="H15" i="35"/>
  <c r="H18" i="35"/>
  <c r="H24" i="35"/>
  <c r="H20" i="35"/>
  <c r="H11" i="35"/>
  <c r="H34" i="35"/>
  <c r="H16" i="35"/>
  <c r="H13" i="35"/>
  <c r="H22" i="35"/>
  <c r="H9" i="35"/>
  <c r="H25" i="35"/>
  <c r="H21" i="35"/>
  <c r="H27" i="35"/>
  <c r="E21" i="35"/>
  <c r="E27" i="35"/>
  <c r="E14" i="35"/>
  <c r="E19" i="35"/>
  <c r="E28" i="35"/>
  <c r="E25" i="35"/>
  <c r="E13" i="35"/>
  <c r="E11" i="35"/>
  <c r="E34" i="35"/>
  <c r="E31" i="35"/>
  <c r="E35" i="35"/>
  <c r="E22" i="35"/>
  <c r="E29" i="35"/>
  <c r="E33" i="35"/>
  <c r="E7" i="35"/>
  <c r="E29" i="50"/>
  <c r="E28" i="50"/>
  <c r="E27" i="50"/>
  <c r="E35" i="50"/>
  <c r="E14" i="50"/>
  <c r="E25" i="50"/>
  <c r="E34" i="50"/>
  <c r="E12" i="50"/>
  <c r="E32" i="50"/>
  <c r="E8" i="50"/>
  <c r="E23" i="50"/>
  <c r="E24" i="50"/>
  <c r="E18" i="50"/>
  <c r="E17" i="50"/>
  <c r="E20" i="50"/>
  <c r="E13" i="50"/>
  <c r="E15" i="50"/>
  <c r="E10" i="50"/>
  <c r="E19" i="50"/>
  <c r="E26" i="50"/>
  <c r="E21" i="50"/>
  <c r="E9" i="50"/>
  <c r="E7" i="50"/>
  <c r="E33" i="50"/>
  <c r="E30" i="50"/>
  <c r="E31" i="50"/>
  <c r="E22" i="50"/>
  <c r="E16" i="50"/>
  <c r="H9" i="50"/>
  <c r="H19" i="50"/>
  <c r="H31" i="50"/>
  <c r="H27" i="50"/>
  <c r="H13" i="50"/>
  <c r="H22" i="50"/>
  <c r="H11" i="50"/>
  <c r="H15" i="50"/>
  <c r="H23" i="50"/>
  <c r="H14" i="50"/>
  <c r="H18" i="50"/>
  <c r="H35" i="50"/>
  <c r="H32" i="50"/>
  <c r="J7" i="50"/>
  <c r="H12" i="50"/>
  <c r="H16" i="50"/>
  <c r="H34" i="50"/>
  <c r="H26" i="50"/>
  <c r="H25" i="50"/>
  <c r="H29" i="50"/>
  <c r="H33" i="50"/>
  <c r="H20" i="50"/>
  <c r="H17" i="50"/>
  <c r="H21" i="50"/>
  <c r="H7" i="50"/>
  <c r="H10" i="50"/>
  <c r="H30" i="50"/>
  <c r="H28" i="50"/>
  <c r="H24" i="50"/>
  <c r="E15" i="37"/>
  <c r="E22" i="37"/>
  <c r="E26" i="37"/>
  <c r="H11" i="37"/>
  <c r="H16" i="37"/>
  <c r="H29" i="37"/>
  <c r="H14" i="37"/>
  <c r="H35" i="37"/>
  <c r="H12" i="37"/>
  <c r="H15" i="37"/>
  <c r="H34" i="37"/>
  <c r="H28" i="37"/>
  <c r="H19" i="37"/>
  <c r="H18" i="37"/>
  <c r="H32" i="37"/>
  <c r="H27" i="37"/>
  <c r="H30" i="37"/>
  <c r="H21" i="37"/>
  <c r="H24" i="37"/>
  <c r="H23" i="37"/>
  <c r="H25" i="37"/>
  <c r="H7" i="37"/>
  <c r="E10" i="38"/>
  <c r="E14" i="38"/>
  <c r="E35" i="38"/>
  <c r="E25" i="38"/>
  <c r="E7" i="38"/>
  <c r="E21" i="38"/>
  <c r="E8" i="38"/>
  <c r="E19" i="38"/>
  <c r="E20" i="38"/>
  <c r="E17" i="38"/>
  <c r="E32" i="38"/>
  <c r="E34" i="38"/>
  <c r="E13" i="38"/>
  <c r="I39" i="38" l="1"/>
  <c r="J8" i="48"/>
  <c r="J30" i="47"/>
  <c r="J19" i="47"/>
  <c r="J8" i="47"/>
  <c r="J34" i="47"/>
  <c r="J29" i="47"/>
  <c r="J22" i="47"/>
  <c r="J15" i="47"/>
  <c r="J9" i="47"/>
  <c r="J10" i="47"/>
  <c r="J8" i="50"/>
  <c r="J32" i="37"/>
  <c r="J34" i="37"/>
  <c r="J9" i="38"/>
  <c r="J25" i="38"/>
  <c r="J27" i="38"/>
  <c r="J29" i="38"/>
  <c r="J34" i="7"/>
  <c r="J35" i="7"/>
  <c r="J23" i="7"/>
  <c r="J13" i="48"/>
  <c r="J29" i="48"/>
  <c r="J18" i="48"/>
  <c r="J28" i="48"/>
  <c r="J19" i="48"/>
  <c r="J17" i="48"/>
  <c r="J27" i="48"/>
  <c r="J18" i="7"/>
  <c r="J12" i="50"/>
  <c r="J14" i="50"/>
  <c r="J16" i="50"/>
  <c r="J18" i="50"/>
  <c r="J22" i="50"/>
  <c r="J24" i="50"/>
  <c r="J9" i="37"/>
  <c r="J11" i="37"/>
  <c r="J27" i="37"/>
  <c r="J29" i="37"/>
  <c r="J31" i="37"/>
  <c r="J32" i="38"/>
  <c r="J33" i="48"/>
  <c r="J37" i="45"/>
  <c r="J38" i="45"/>
  <c r="J12" i="45"/>
  <c r="J8" i="45"/>
  <c r="J11" i="45"/>
  <c r="J31" i="45"/>
  <c r="J33" i="45"/>
  <c r="J36" i="45"/>
  <c r="J9" i="45"/>
  <c r="J14" i="45"/>
  <c r="J10" i="45"/>
  <c r="J29" i="45"/>
  <c r="J32" i="45"/>
  <c r="J35" i="45"/>
  <c r="J17" i="45"/>
  <c r="J19" i="45"/>
  <c r="J21" i="45"/>
  <c r="J23" i="45"/>
  <c r="J25" i="45"/>
  <c r="J27" i="45"/>
  <c r="J28" i="45"/>
  <c r="J22" i="45"/>
  <c r="J13" i="45"/>
  <c r="J7" i="45"/>
  <c r="J30" i="45"/>
  <c r="J15" i="45"/>
  <c r="J26" i="45"/>
  <c r="J18" i="45"/>
  <c r="J34" i="45"/>
  <c r="J24" i="45"/>
  <c r="J16" i="45"/>
  <c r="J20" i="45"/>
  <c r="J39" i="45"/>
  <c r="J31" i="49"/>
  <c r="J7" i="38"/>
  <c r="J37" i="46"/>
  <c r="J36" i="46"/>
  <c r="J38" i="46"/>
  <c r="J32" i="46"/>
  <c r="J10" i="48"/>
  <c r="J32" i="48"/>
  <c r="J34" i="48"/>
  <c r="J26" i="48"/>
  <c r="J20" i="48"/>
  <c r="J16" i="48"/>
  <c r="J23" i="48"/>
  <c r="J12" i="48"/>
  <c r="J22" i="48"/>
  <c r="J31" i="48"/>
  <c r="J35" i="48"/>
  <c r="J9" i="48"/>
  <c r="J38" i="48"/>
  <c r="J37" i="48"/>
  <c r="J36" i="48"/>
  <c r="J15" i="48"/>
  <c r="J14" i="48"/>
  <c r="J37" i="47"/>
  <c r="J36" i="47"/>
  <c r="J38" i="47"/>
  <c r="J32" i="47"/>
  <c r="J12" i="47"/>
  <c r="J25" i="47"/>
  <c r="J13" i="47"/>
  <c r="J33" i="47"/>
  <c r="J28" i="47"/>
  <c r="J18" i="47"/>
  <c r="J16" i="47"/>
  <c r="J11" i="47"/>
  <c r="J19" i="49"/>
  <c r="J20" i="49"/>
  <c r="J30" i="49"/>
  <c r="J34" i="49"/>
  <c r="J28" i="49"/>
  <c r="J18" i="49"/>
  <c r="J14" i="49"/>
  <c r="J37" i="49"/>
  <c r="J38" i="49"/>
  <c r="J36" i="49"/>
  <c r="J37" i="50"/>
  <c r="J36" i="50"/>
  <c r="J38" i="50"/>
  <c r="J17" i="50"/>
  <c r="J28" i="50"/>
  <c r="J13" i="50"/>
  <c r="J23" i="50"/>
  <c r="J9" i="50"/>
  <c r="J10" i="50"/>
  <c r="J26" i="50"/>
  <c r="J29" i="50"/>
  <c r="J30" i="50"/>
  <c r="J31" i="50"/>
  <c r="J32" i="50"/>
  <c r="J33" i="50"/>
  <c r="J34" i="50"/>
  <c r="J35" i="50"/>
  <c r="J37" i="37"/>
  <c r="J36" i="37"/>
  <c r="J38" i="37"/>
  <c r="J21" i="37"/>
  <c r="J8" i="37"/>
  <c r="J7" i="37"/>
  <c r="J20" i="37"/>
  <c r="J12" i="37"/>
  <c r="J13" i="37"/>
  <c r="J14" i="37"/>
  <c r="J15" i="37"/>
  <c r="J16" i="37"/>
  <c r="J17" i="37"/>
  <c r="J18" i="37"/>
  <c r="J22" i="37"/>
  <c r="J23" i="37"/>
  <c r="J24" i="37"/>
  <c r="J30" i="38"/>
  <c r="J36" i="38"/>
  <c r="J38" i="38"/>
  <c r="J37" i="38"/>
  <c r="J20" i="38"/>
  <c r="J34" i="38"/>
  <c r="J17" i="38"/>
  <c r="J33" i="38"/>
  <c r="J15" i="38"/>
  <c r="J19" i="38"/>
  <c r="J28" i="35"/>
  <c r="J36" i="35"/>
  <c r="J38" i="35"/>
  <c r="J37" i="35"/>
  <c r="J14" i="35"/>
  <c r="J19" i="35"/>
  <c r="J21" i="35"/>
  <c r="J31" i="7"/>
  <c r="J27" i="7"/>
  <c r="J12" i="7"/>
  <c r="J30" i="7"/>
  <c r="J19" i="7"/>
  <c r="J10" i="7"/>
  <c r="J7" i="7"/>
  <c r="J17" i="7"/>
  <c r="J28" i="7"/>
  <c r="J11" i="7"/>
  <c r="J32" i="7"/>
  <c r="J25" i="7"/>
  <c r="J22" i="7"/>
  <c r="J24" i="7"/>
  <c r="J14" i="7"/>
  <c r="J15" i="7"/>
  <c r="J20" i="7"/>
  <c r="J8" i="7"/>
  <c r="J38" i="7"/>
  <c r="J36" i="7"/>
  <c r="J37" i="7"/>
  <c r="I39" i="46"/>
  <c r="K37" i="46" s="1"/>
  <c r="I39" i="47"/>
  <c r="K7" i="47" s="1"/>
  <c r="K36" i="38"/>
  <c r="K37" i="38"/>
  <c r="K38" i="38"/>
  <c r="J39" i="38"/>
  <c r="K39" i="38"/>
  <c r="I39" i="48"/>
  <c r="K7" i="48" s="1"/>
  <c r="I39" i="35"/>
  <c r="K32" i="35" s="1"/>
  <c r="I39" i="49"/>
  <c r="I39" i="50"/>
  <c r="K19" i="50" s="1"/>
  <c r="I39" i="37"/>
  <c r="K19" i="37" s="1"/>
  <c r="J19" i="37"/>
  <c r="J23" i="47"/>
  <c r="J7" i="46"/>
  <c r="I39" i="7"/>
  <c r="K20" i="7" s="1"/>
  <c r="H32" i="38"/>
  <c r="H33" i="38"/>
  <c r="H20" i="38"/>
  <c r="H22" i="38"/>
  <c r="H8" i="38"/>
  <c r="H16" i="38"/>
  <c r="J31" i="38"/>
  <c r="H26" i="38"/>
  <c r="H25" i="38"/>
  <c r="H7" i="38"/>
  <c r="H21" i="38"/>
  <c r="H24" i="38"/>
  <c r="H23" i="38"/>
  <c r="H13" i="38"/>
  <c r="H12" i="38"/>
  <c r="H34" i="38"/>
  <c r="H18" i="38"/>
  <c r="H30" i="38"/>
  <c r="H19" i="38"/>
  <c r="H15" i="38"/>
  <c r="H9" i="38"/>
  <c r="H27" i="38"/>
  <c r="H10" i="38"/>
  <c r="H29" i="38"/>
  <c r="H35" i="38"/>
  <c r="H17" i="38"/>
  <c r="H14" i="38"/>
  <c r="H31" i="38"/>
  <c r="H28" i="38"/>
  <c r="J12" i="38"/>
  <c r="J14" i="38"/>
  <c r="J22" i="38"/>
  <c r="J28" i="38"/>
  <c r="J8" i="38"/>
  <c r="J16" i="38"/>
  <c r="J21" i="38"/>
  <c r="J13" i="38"/>
  <c r="J7" i="35"/>
  <c r="J33" i="35"/>
  <c r="J13" i="35"/>
  <c r="J17" i="35"/>
  <c r="J34" i="35"/>
  <c r="J12" i="35"/>
  <c r="J9" i="35"/>
  <c r="J30" i="35"/>
  <c r="J18" i="35"/>
  <c r="J10" i="35"/>
  <c r="J31" i="35"/>
  <c r="J16" i="35"/>
  <c r="J27" i="35"/>
  <c r="J32" i="35"/>
  <c r="J26" i="35"/>
  <c r="J23" i="35"/>
  <c r="J24" i="35"/>
  <c r="J25" i="35"/>
  <c r="J29" i="35"/>
  <c r="J15" i="35"/>
  <c r="J35" i="35"/>
  <c r="J11" i="35"/>
  <c r="J22" i="35"/>
  <c r="J8" i="35"/>
  <c r="J11" i="46"/>
  <c r="J21" i="49"/>
  <c r="J16" i="49"/>
  <c r="J17" i="49"/>
  <c r="E7" i="49"/>
  <c r="E30" i="49"/>
  <c r="E9" i="49"/>
  <c r="E27" i="49"/>
  <c r="E33" i="49"/>
  <c r="E15" i="49"/>
  <c r="E31" i="49"/>
  <c r="H11" i="49"/>
  <c r="H24" i="49"/>
  <c r="J8" i="46"/>
  <c r="J23" i="46"/>
  <c r="J22" i="46"/>
  <c r="J25" i="46"/>
  <c r="J20" i="46"/>
  <c r="E14" i="37"/>
  <c r="E23" i="37"/>
  <c r="E13" i="37"/>
  <c r="E27" i="37"/>
  <c r="E16" i="37"/>
  <c r="J13" i="49"/>
  <c r="J33" i="49"/>
  <c r="J10" i="46"/>
  <c r="E24" i="49"/>
  <c r="J14" i="46"/>
  <c r="J24" i="46"/>
  <c r="H31" i="37"/>
  <c r="H8" i="37"/>
  <c r="H9" i="37"/>
  <c r="H17" i="37"/>
  <c r="H22" i="37"/>
  <c r="H20" i="37"/>
  <c r="H10" i="37"/>
  <c r="H13" i="37"/>
  <c r="H33" i="37"/>
  <c r="H26" i="37"/>
  <c r="J13" i="46"/>
  <c r="J15" i="46"/>
  <c r="J20" i="50"/>
  <c r="J29" i="46"/>
  <c r="J34" i="46"/>
  <c r="J13" i="7"/>
  <c r="E28" i="37"/>
  <c r="E18" i="37"/>
  <c r="E19" i="37"/>
  <c r="E17" i="37"/>
  <c r="E7" i="37"/>
  <c r="E32" i="37"/>
  <c r="E33" i="37"/>
  <c r="E9" i="37"/>
  <c r="E11" i="37"/>
  <c r="E21" i="37"/>
  <c r="E35" i="37"/>
  <c r="E10" i="37"/>
  <c r="E25" i="37"/>
  <c r="K34" i="7"/>
  <c r="K14" i="38"/>
  <c r="E29" i="37"/>
  <c r="E34" i="37"/>
  <c r="E31" i="37"/>
  <c r="J33" i="37"/>
  <c r="J11" i="49"/>
  <c r="J23" i="49"/>
  <c r="J24" i="49"/>
  <c r="J9" i="46"/>
  <c r="E29" i="49"/>
  <c r="E26" i="49"/>
  <c r="E8" i="37"/>
  <c r="J27" i="46"/>
  <c r="J25" i="49"/>
  <c r="E11" i="49"/>
  <c r="E10" i="49"/>
  <c r="J35" i="49"/>
  <c r="J29" i="49"/>
  <c r="J22" i="49"/>
  <c r="J15" i="49"/>
  <c r="J9" i="49"/>
  <c r="H8" i="47"/>
  <c r="H13" i="47"/>
  <c r="H21" i="47"/>
  <c r="H18" i="47"/>
  <c r="H24" i="47"/>
  <c r="H12" i="47"/>
  <c r="H23" i="47"/>
  <c r="H10" i="47"/>
  <c r="H25" i="47"/>
  <c r="J19" i="46"/>
  <c r="J21" i="46"/>
  <c r="J31" i="46"/>
  <c r="J12" i="46"/>
  <c r="J16" i="46"/>
  <c r="J33" i="46"/>
  <c r="J21" i="7"/>
  <c r="J9" i="7"/>
  <c r="J29" i="7"/>
  <c r="J33" i="7"/>
  <c r="E9" i="46"/>
  <c r="E22" i="46"/>
  <c r="J21" i="47"/>
  <c r="J17" i="47"/>
  <c r="J18" i="46"/>
  <c r="J30" i="46"/>
  <c r="J25" i="37"/>
  <c r="J28" i="37"/>
  <c r="J23" i="38"/>
  <c r="J11" i="38"/>
  <c r="J35" i="38"/>
  <c r="E26" i="38"/>
  <c r="E16" i="38"/>
  <c r="E27" i="38"/>
  <c r="E9" i="38"/>
  <c r="E18" i="38"/>
  <c r="J26" i="7"/>
  <c r="H31" i="7"/>
  <c r="H24" i="7"/>
  <c r="J14" i="47"/>
  <c r="J7" i="47"/>
  <c r="J10" i="49"/>
  <c r="J27" i="49"/>
  <c r="J26" i="46"/>
  <c r="J24" i="47"/>
  <c r="J20" i="47"/>
  <c r="J35" i="47"/>
  <c r="J31" i="47"/>
  <c r="J26" i="47"/>
  <c r="J26" i="49"/>
  <c r="J17" i="46"/>
  <c r="J28" i="46"/>
  <c r="J35" i="46"/>
  <c r="J11" i="48"/>
  <c r="J7" i="48"/>
  <c r="E14" i="46"/>
  <c r="E19" i="46"/>
  <c r="E28" i="46"/>
  <c r="E24" i="46"/>
  <c r="E25" i="46"/>
  <c r="E29" i="46"/>
  <c r="E23" i="46"/>
  <c r="E27" i="46"/>
  <c r="E34" i="46"/>
  <c r="E8" i="46"/>
  <c r="E30" i="46"/>
  <c r="E21" i="46"/>
  <c r="E33" i="46"/>
  <c r="E7" i="46"/>
  <c r="E16" i="46"/>
  <c r="E35" i="46"/>
  <c r="E20" i="46"/>
  <c r="E31" i="46"/>
  <c r="E26" i="46"/>
  <c r="E13" i="46"/>
  <c r="E17" i="46"/>
  <c r="E15" i="46"/>
  <c r="E32" i="46"/>
  <c r="E11" i="46"/>
  <c r="H30" i="46"/>
  <c r="H28" i="46"/>
  <c r="H19" i="46"/>
  <c r="H17" i="46"/>
  <c r="H10" i="46"/>
  <c r="H16" i="46"/>
  <c r="H14" i="46"/>
  <c r="H31" i="46"/>
  <c r="H33" i="46"/>
  <c r="H15" i="46"/>
  <c r="H29" i="46"/>
  <c r="H34" i="46"/>
  <c r="H20" i="46"/>
  <c r="H25" i="46"/>
  <c r="H8" i="46"/>
  <c r="H35" i="46"/>
  <c r="H18" i="46"/>
  <c r="H24" i="46"/>
  <c r="H13" i="46"/>
  <c r="H11" i="46"/>
  <c r="H12" i="46"/>
  <c r="H32" i="46"/>
  <c r="H21" i="46"/>
  <c r="H9" i="46"/>
  <c r="H27" i="46"/>
  <c r="H22" i="46"/>
  <c r="H34" i="48"/>
  <c r="H25" i="48"/>
  <c r="H12" i="48"/>
  <c r="H14" i="48"/>
  <c r="H20" i="48"/>
  <c r="H24" i="48"/>
  <c r="H23" i="48"/>
  <c r="H22" i="48"/>
  <c r="H26" i="48"/>
  <c r="H19" i="48"/>
  <c r="H28" i="48"/>
  <c r="H9" i="48"/>
  <c r="H33" i="48"/>
  <c r="H11" i="48"/>
  <c r="H31" i="48"/>
  <c r="H15" i="48"/>
  <c r="H32" i="48"/>
  <c r="H21" i="48"/>
  <c r="H35" i="48"/>
  <c r="H29" i="48"/>
  <c r="H27" i="48"/>
  <c r="H7" i="48"/>
  <c r="H16" i="48"/>
  <c r="H30" i="48"/>
  <c r="H17" i="48"/>
  <c r="H8" i="48"/>
  <c r="H18" i="48"/>
  <c r="H10" i="48"/>
  <c r="E24" i="48"/>
  <c r="E23" i="48"/>
  <c r="E32" i="48"/>
  <c r="E31" i="48"/>
  <c r="E20" i="48"/>
  <c r="E9" i="48"/>
  <c r="E19" i="48"/>
  <c r="E30" i="48"/>
  <c r="E14" i="48"/>
  <c r="E8" i="48"/>
  <c r="E35" i="48"/>
  <c r="E18" i="48"/>
  <c r="E17" i="48"/>
  <c r="E13" i="48"/>
  <c r="E11" i="48"/>
  <c r="E7" i="48"/>
  <c r="E34" i="48"/>
  <c r="E28" i="48"/>
  <c r="E27" i="48"/>
  <c r="E33" i="48"/>
  <c r="E18" i="47"/>
  <c r="E25" i="47"/>
  <c r="E28" i="47"/>
  <c r="E23" i="47"/>
  <c r="E13" i="47"/>
  <c r="E11" i="47"/>
  <c r="E16" i="47"/>
  <c r="E27" i="47"/>
  <c r="E35" i="47"/>
  <c r="E10" i="47"/>
  <c r="E31" i="47"/>
  <c r="E34" i="47"/>
  <c r="E33" i="47"/>
  <c r="E24" i="47"/>
  <c r="E17" i="47"/>
  <c r="E7" i="47"/>
  <c r="E21" i="47"/>
  <c r="E8" i="47"/>
  <c r="E15" i="47"/>
  <c r="E19" i="47"/>
  <c r="E20" i="47"/>
  <c r="E22" i="47"/>
  <c r="E14" i="47"/>
  <c r="E30" i="47"/>
  <c r="E26" i="47"/>
  <c r="E32" i="47"/>
  <c r="E9" i="47"/>
  <c r="H35" i="47"/>
  <c r="H11" i="47"/>
  <c r="H19" i="47"/>
  <c r="H16" i="47"/>
  <c r="H22" i="47"/>
  <c r="H28" i="47"/>
  <c r="H30" i="47"/>
  <c r="H33" i="47"/>
  <c r="H14" i="47"/>
  <c r="H9" i="47"/>
  <c r="H29" i="47"/>
  <c r="H17" i="47"/>
  <c r="H27" i="47"/>
  <c r="H33" i="49"/>
  <c r="H32" i="49"/>
  <c r="H28" i="49"/>
  <c r="H7" i="49"/>
  <c r="H23" i="49"/>
  <c r="H13" i="49"/>
  <c r="H31" i="49"/>
  <c r="H9" i="49"/>
  <c r="H14" i="49"/>
  <c r="H15" i="49"/>
  <c r="H10" i="49"/>
  <c r="H30" i="49"/>
  <c r="H25" i="49"/>
  <c r="H21" i="49"/>
  <c r="H26" i="49"/>
  <c r="H35" i="49"/>
  <c r="H12" i="49"/>
  <c r="H19" i="49"/>
  <c r="H8" i="49"/>
  <c r="H22" i="49"/>
  <c r="H34" i="49"/>
  <c r="H27" i="49"/>
  <c r="H20" i="49"/>
  <c r="H16" i="49"/>
  <c r="H17" i="49"/>
  <c r="H29" i="49"/>
  <c r="H18" i="49"/>
  <c r="E17" i="49"/>
  <c r="E32" i="49"/>
  <c r="E18" i="49"/>
  <c r="E12" i="49"/>
  <c r="E34" i="49"/>
  <c r="E16" i="49"/>
  <c r="E23" i="49"/>
  <c r="E25" i="49"/>
  <c r="E22" i="49"/>
  <c r="E14" i="49"/>
  <c r="E20" i="49"/>
  <c r="E35" i="49"/>
  <c r="E21" i="49"/>
  <c r="K20" i="49"/>
  <c r="J7" i="49"/>
  <c r="K35" i="50" l="1"/>
  <c r="K33" i="7"/>
  <c r="K11" i="7"/>
  <c r="K27" i="7"/>
  <c r="K14" i="50"/>
  <c r="K23" i="50"/>
  <c r="K22" i="50"/>
  <c r="K17" i="35"/>
  <c r="K18" i="7"/>
  <c r="K10" i="7"/>
  <c r="K22" i="7"/>
  <c r="K32" i="7"/>
  <c r="J39" i="7"/>
  <c r="K29" i="7"/>
  <c r="K17" i="7"/>
  <c r="K16" i="7"/>
  <c r="K10" i="37"/>
  <c r="K39" i="46"/>
  <c r="K14" i="46"/>
  <c r="K8" i="7"/>
  <c r="K14" i="7"/>
  <c r="K23" i="7"/>
  <c r="K13" i="7"/>
  <c r="K28" i="7"/>
  <c r="K39" i="7"/>
  <c r="J39" i="46"/>
  <c r="K36" i="46"/>
  <c r="K38" i="46"/>
  <c r="K33" i="50"/>
  <c r="K10" i="50"/>
  <c r="K20" i="50"/>
  <c r="K11" i="50"/>
  <c r="K16" i="50"/>
  <c r="K29" i="50"/>
  <c r="K15" i="50"/>
  <c r="K7" i="50"/>
  <c r="K18" i="50"/>
  <c r="K26" i="50"/>
  <c r="K12" i="50"/>
  <c r="K28" i="50"/>
  <c r="K25" i="50"/>
  <c r="K27" i="50"/>
  <c r="K31" i="50"/>
  <c r="K8" i="50"/>
  <c r="K32" i="50"/>
  <c r="K17" i="50"/>
  <c r="K24" i="50"/>
  <c r="K21" i="37"/>
  <c r="K30" i="37"/>
  <c r="K29" i="37"/>
  <c r="K34" i="37"/>
  <c r="K25" i="37"/>
  <c r="K27" i="37"/>
  <c r="K17" i="37"/>
  <c r="K11" i="37"/>
  <c r="K18" i="37"/>
  <c r="K8" i="37"/>
  <c r="K23" i="37"/>
  <c r="K32" i="37"/>
  <c r="K24" i="37"/>
  <c r="K14" i="37"/>
  <c r="K35" i="37"/>
  <c r="K33" i="37"/>
  <c r="K12" i="37"/>
  <c r="K31" i="37"/>
  <c r="K22" i="37"/>
  <c r="K20" i="37"/>
  <c r="K16" i="37"/>
  <c r="K9" i="7"/>
  <c r="K35" i="7"/>
  <c r="K30" i="7"/>
  <c r="K25" i="7"/>
  <c r="K26" i="7"/>
  <c r="K12" i="7"/>
  <c r="K36" i="7"/>
  <c r="K37" i="7"/>
  <c r="K38" i="7"/>
  <c r="K19" i="7"/>
  <c r="K7" i="7"/>
  <c r="K31" i="7"/>
  <c r="K21" i="7"/>
  <c r="K24" i="7"/>
  <c r="K15" i="7"/>
  <c r="K39" i="37"/>
  <c r="J39" i="37"/>
  <c r="K37" i="37"/>
  <c r="K28" i="37"/>
  <c r="K13" i="37"/>
  <c r="K38" i="37"/>
  <c r="K36" i="37"/>
  <c r="K9" i="37"/>
  <c r="K15" i="37"/>
  <c r="K7" i="37"/>
  <c r="K26" i="37"/>
  <c r="J39" i="49"/>
  <c r="K37" i="49"/>
  <c r="K38" i="49"/>
  <c r="K36" i="49"/>
  <c r="K39" i="49"/>
  <c r="K38" i="50"/>
  <c r="K36" i="50"/>
  <c r="K37" i="50"/>
  <c r="J39" i="50"/>
  <c r="K39" i="50"/>
  <c r="K30" i="50"/>
  <c r="K34" i="50"/>
  <c r="K21" i="50"/>
  <c r="K13" i="50"/>
  <c r="K9" i="50"/>
  <c r="K39" i="35"/>
  <c r="K38" i="35"/>
  <c r="J39" i="35"/>
  <c r="K36" i="35"/>
  <c r="K37" i="35"/>
  <c r="K37" i="48"/>
  <c r="K38" i="48"/>
  <c r="K36" i="48"/>
  <c r="K39" i="48"/>
  <c r="J39" i="48"/>
  <c r="K36" i="47"/>
  <c r="K38" i="47"/>
  <c r="K39" i="47"/>
  <c r="J39" i="47"/>
  <c r="K37" i="47"/>
  <c r="K22" i="38"/>
  <c r="K14" i="35"/>
  <c r="K16" i="35"/>
  <c r="K20" i="35"/>
  <c r="K21" i="35"/>
  <c r="K9" i="35"/>
  <c r="K22" i="35"/>
  <c r="K28" i="35"/>
  <c r="K25" i="35"/>
  <c r="K11" i="35"/>
  <c r="K7" i="35"/>
  <c r="K31" i="35"/>
  <c r="K33" i="35"/>
  <c r="K10" i="35"/>
  <c r="K34" i="35"/>
  <c r="K12" i="35"/>
  <c r="K18" i="35"/>
  <c r="K35" i="35"/>
  <c r="K24" i="35"/>
  <c r="K29" i="35"/>
  <c r="K30" i="35"/>
  <c r="K26" i="35"/>
  <c r="K15" i="35"/>
  <c r="K23" i="35"/>
  <c r="K19" i="35"/>
  <c r="K8" i="35"/>
  <c r="K13" i="35"/>
  <c r="K27" i="35"/>
  <c r="K11" i="48"/>
  <c r="K33" i="38"/>
  <c r="K30" i="38"/>
  <c r="K15" i="38"/>
  <c r="K18" i="38"/>
  <c r="K17" i="38"/>
  <c r="K21" i="38"/>
  <c r="K8" i="38"/>
  <c r="K20" i="38"/>
  <c r="K31" i="38"/>
  <c r="K35" i="38"/>
  <c r="K26" i="38"/>
  <c r="K9" i="38"/>
  <c r="K13" i="38"/>
  <c r="K7" i="38"/>
  <c r="K10" i="38"/>
  <c r="K23" i="38"/>
  <c r="K11" i="38"/>
  <c r="K24" i="38"/>
  <c r="K29" i="38"/>
  <c r="K16" i="38"/>
  <c r="K34" i="38"/>
  <c r="K27" i="38"/>
  <c r="K12" i="38"/>
  <c r="K32" i="38"/>
  <c r="K19" i="38"/>
  <c r="K25" i="38"/>
  <c r="K28" i="38"/>
  <c r="K13" i="46"/>
  <c r="K34" i="46"/>
  <c r="K11" i="46"/>
  <c r="K7" i="46"/>
  <c r="K19" i="46"/>
  <c r="K33" i="46"/>
  <c r="K32" i="46"/>
  <c r="K24" i="46"/>
  <c r="K22" i="46"/>
  <c r="K10" i="46"/>
  <c r="K9" i="46"/>
  <c r="K18" i="46"/>
  <c r="K25" i="46"/>
  <c r="K12" i="46"/>
  <c r="K8" i="46"/>
  <c r="K28" i="46"/>
  <c r="K35" i="46"/>
  <c r="K30" i="46"/>
  <c r="K27" i="46"/>
  <c r="K17" i="46"/>
  <c r="K20" i="46"/>
  <c r="K26" i="46"/>
  <c r="K29" i="46"/>
  <c r="K21" i="46"/>
  <c r="K31" i="46"/>
  <c r="K15" i="46"/>
  <c r="K23" i="46"/>
  <c r="K16" i="46"/>
  <c r="K34" i="48"/>
  <c r="K31" i="48"/>
  <c r="K21" i="48"/>
  <c r="K20" i="48"/>
  <c r="K9" i="48"/>
  <c r="K30" i="48"/>
  <c r="K27" i="48"/>
  <c r="K15" i="48"/>
  <c r="K25" i="48"/>
  <c r="K28" i="48"/>
  <c r="K18" i="48"/>
  <c r="K29" i="48"/>
  <c r="K24" i="48"/>
  <c r="K10" i="48"/>
  <c r="K14" i="48"/>
  <c r="K8" i="48"/>
  <c r="K32" i="48"/>
  <c r="K22" i="48"/>
  <c r="K17" i="48"/>
  <c r="K35" i="48"/>
  <c r="K23" i="48"/>
  <c r="K16" i="48"/>
  <c r="K19" i="48"/>
  <c r="K13" i="48"/>
  <c r="K12" i="48"/>
  <c r="K26" i="48"/>
  <c r="K33" i="48"/>
  <c r="K15" i="47"/>
  <c r="K29" i="47"/>
  <c r="K20" i="47"/>
  <c r="K9" i="47"/>
  <c r="K35" i="47"/>
  <c r="K8" i="47"/>
  <c r="K26" i="47"/>
  <c r="K27" i="47"/>
  <c r="K25" i="47"/>
  <c r="K13" i="47"/>
  <c r="K12" i="47"/>
  <c r="K18" i="47"/>
  <c r="K22" i="47"/>
  <c r="K17" i="47"/>
  <c r="K24" i="47"/>
  <c r="K21" i="47"/>
  <c r="K33" i="47"/>
  <c r="K28" i="47"/>
  <c r="K23" i="47"/>
  <c r="K16" i="47"/>
  <c r="K10" i="47"/>
  <c r="K32" i="47"/>
  <c r="K30" i="47"/>
  <c r="K34" i="47"/>
  <c r="K11" i="47"/>
  <c r="K31" i="47"/>
  <c r="K19" i="47"/>
  <c r="K14" i="47"/>
  <c r="K33" i="49"/>
  <c r="K26" i="49"/>
  <c r="K22" i="49"/>
  <c r="K9" i="49"/>
  <c r="K12" i="49"/>
  <c r="K11" i="49"/>
  <c r="K18" i="49"/>
  <c r="K35" i="49"/>
  <c r="K7" i="49"/>
  <c r="K13" i="49"/>
  <c r="K28" i="49"/>
  <c r="K21" i="49"/>
  <c r="K16" i="49"/>
  <c r="K19" i="49"/>
  <c r="K32" i="49"/>
  <c r="K23" i="49"/>
  <c r="K17" i="49"/>
  <c r="K29" i="49"/>
  <c r="K30" i="49"/>
  <c r="K31" i="49"/>
  <c r="K25" i="49"/>
  <c r="K10" i="49"/>
  <c r="K34" i="49"/>
  <c r="K14" i="49"/>
  <c r="K15" i="49"/>
  <c r="K8" i="49"/>
  <c r="K24" i="49"/>
  <c r="K27" i="49"/>
</calcChain>
</file>

<file path=xl/sharedStrings.xml><?xml version="1.0" encoding="utf-8"?>
<sst xmlns="http://schemas.openxmlformats.org/spreadsheetml/2006/main" count="761" uniqueCount="71">
  <si>
    <t>0 - 17 години</t>
  </si>
  <si>
    <t>над 18 години</t>
  </si>
  <si>
    <t>общо</t>
  </si>
  <si>
    <t>Брой</t>
  </si>
  <si>
    <t>На 1000 д. население</t>
  </si>
  <si>
    <t>Отн. дял %</t>
  </si>
  <si>
    <t>I.</t>
  </si>
  <si>
    <t xml:space="preserve"> Някои инфекциозни и паразитни болести </t>
  </si>
  <si>
    <t xml:space="preserve">  в т.ч. Чревни инфекции</t>
  </si>
  <si>
    <t>II.</t>
  </si>
  <si>
    <t xml:space="preserve"> Новообразувания</t>
  </si>
  <si>
    <t xml:space="preserve">  в т.ч. Злокачествени новообразувания</t>
  </si>
  <si>
    <t>III.</t>
  </si>
  <si>
    <t xml:space="preserve"> Болести на кръвта и кръвотворните органи</t>
  </si>
  <si>
    <t>IV.</t>
  </si>
  <si>
    <t xml:space="preserve"> Болести на ендокринната система, разстройства на  храненето и на обмяната на веществата</t>
  </si>
  <si>
    <t xml:space="preserve">    в т.ч. Захарен диабет</t>
  </si>
  <si>
    <t>V.</t>
  </si>
  <si>
    <t xml:space="preserve"> Психични и поведенчески разстройства</t>
  </si>
  <si>
    <t>VI.</t>
  </si>
  <si>
    <t xml:space="preserve"> Болести на нервната система </t>
  </si>
  <si>
    <t>VII.</t>
  </si>
  <si>
    <t xml:space="preserve"> Болести на окото и придатъците му</t>
  </si>
  <si>
    <t>VIII.</t>
  </si>
  <si>
    <t xml:space="preserve"> Болести на ухото и мастоидния израстък</t>
  </si>
  <si>
    <t>IX.</t>
  </si>
  <si>
    <t xml:space="preserve"> Болести на органите на кръвообращението</t>
  </si>
  <si>
    <t xml:space="preserve">  в т.ч. Хипертонични болести</t>
  </si>
  <si>
    <t xml:space="preserve">             Мозъчносъдови болести</t>
  </si>
  <si>
    <t>Х.</t>
  </si>
  <si>
    <t xml:space="preserve"> Болести на дихателната система</t>
  </si>
  <si>
    <t xml:space="preserve">  в т.ч. Остри инфекции на горните дих. пътища</t>
  </si>
  <si>
    <t>XI.</t>
  </si>
  <si>
    <t xml:space="preserve"> Болести на храносмилателната система</t>
  </si>
  <si>
    <t>XIІ.</t>
  </si>
  <si>
    <t xml:space="preserve"> Болести на кожата и подкожната тъкан</t>
  </si>
  <si>
    <t>XІІІ.</t>
  </si>
  <si>
    <t xml:space="preserve"> Болести на костно-мускулната система и на съединителната тъкан</t>
  </si>
  <si>
    <t>XIV.</t>
  </si>
  <si>
    <t xml:space="preserve"> Болести на пикочо-половата система</t>
  </si>
  <si>
    <t xml:space="preserve">  в т.ч. Болести на пикочната система</t>
  </si>
  <si>
    <t>XV.</t>
  </si>
  <si>
    <t xml:space="preserve"> Бременност, раждане и послеродов период</t>
  </si>
  <si>
    <t>XVI.</t>
  </si>
  <si>
    <t xml:space="preserve"> Някои състояния, възникващи през перинаталния период</t>
  </si>
  <si>
    <t>XVIІ.</t>
  </si>
  <si>
    <t xml:space="preserve"> Вродени аномалии  (пороци на развитието)</t>
  </si>
  <si>
    <t>XVIII.</t>
  </si>
  <si>
    <t xml:space="preserve"> Симптоми, признаци и отклонения от нормата</t>
  </si>
  <si>
    <t>XIX.</t>
  </si>
  <si>
    <t xml:space="preserve"> Травми и отравяния</t>
  </si>
  <si>
    <t xml:space="preserve">          Пневмонии  (вирусни и бактериални)</t>
  </si>
  <si>
    <t xml:space="preserve">         Остър бронхит и бронхиолит</t>
  </si>
  <si>
    <t>Класове болести</t>
  </si>
  <si>
    <t xml:space="preserve"> Болести на костно-мускулната система и на 
 съединителната тъкан</t>
  </si>
  <si>
    <t xml:space="preserve"> Болести на ендокринната система, разстройства на 
 храненето и на обмяната на веществата</t>
  </si>
  <si>
    <t xml:space="preserve">          Исхемична болест на сърцето</t>
  </si>
  <si>
    <t xml:space="preserve"> Болести на ендокринната система, разстройства на  
 храненето и на обмяната на веществата</t>
  </si>
  <si>
    <t xml:space="preserve"> Някои състояния, възникващи през  перинаталния период</t>
  </si>
  <si>
    <t xml:space="preserve"> Болести на костно-мускулната система и на съединител. тъкан</t>
  </si>
  <si>
    <t xml:space="preserve"> Болести на костно-мускулната с-ма и на  съедин. тъкан</t>
  </si>
  <si>
    <t xml:space="preserve"> Някои състояния, възн. през перинаталния период</t>
  </si>
  <si>
    <t>ХXІІ.</t>
  </si>
  <si>
    <t xml:space="preserve"> Кодове за специални цели U00–U85</t>
  </si>
  <si>
    <t>COVID-19, идентифициран вирус U07.1</t>
  </si>
  <si>
    <t>COVID-19, неидентифициран вирус U07.2</t>
  </si>
  <si>
    <t xml:space="preserve">* коефицентите са изчислени на средно годишно население  </t>
  </si>
  <si>
    <t xml:space="preserve">* коефицентите са изчислени на средно годишно население </t>
  </si>
  <si>
    <t>Клас 
по МКБ</t>
  </si>
  <si>
    <t>ОБЩО:</t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</si>
  <si>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charset val="204"/>
      </rPr>
      <t>ОБЛАСТ  ВЕЛИКО ТЪРНОВО</t>
    </r>
    <r>
      <rPr>
        <sz val="10"/>
        <rFont val="Hebar"/>
        <charset val="204"/>
      </rPr>
      <t xml:space="preserve">   ПРЕЗ  </t>
    </r>
    <r>
      <rPr>
        <b/>
        <sz val="10"/>
        <rFont val="Hebar"/>
        <charset val="204"/>
      </rPr>
      <t xml:space="preserve"> 2022</t>
    </r>
    <r>
      <rPr>
        <sz val="10"/>
        <rFont val="Hebar"/>
        <charset val="204"/>
      </rPr>
      <t xml:space="preserve">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</si>
</sst>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>
    <font>
      <sz val="10"/>
      <name val="Arial"/>
      <charset val="204"/>
    </font>
    <font>
      <sz val="10"/>
      <name val="Hebar"/>
      <charset val="204"/>
    </font>
    <font>
      <b/>
      <sz val="10"/>
      <name val="Hebar"/>
      <charset val="204"/>
    </font>
    <font>
      <i/>
      <sz val="9"/>
      <name val="Hebar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i/>
      <sz val="9"/>
      <name val="Times New Roman"/>
      <family val="1"/>
      <charset val="204"/>
    </font>
    <font>
      <sz val="11"/>
      <name val="Arial"/>
      <family val="2"/>
      <charset val="204"/>
    </font>
    <font>
      <sz val="11"/>
      <name val="Hebar"/>
      <charset val="204"/>
    </font>
    <font>
      <b/>
      <sz val="11"/>
      <name val="Hebar"/>
      <charset val="204"/>
    </font>
    <font>
      <i/>
      <sz val="10"/>
      <name val="Hebar"/>
      <charset val="204"/>
    </font>
    <font>
      <b/>
      <i/>
      <sz val="10"/>
      <name val="Hebar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1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i/>
      <sz val="9"/>
      <color rgb="FF0070C0"/>
      <name val="Arial"/>
      <family val="2"/>
      <charset val="204"/>
    </font>
    <font>
      <sz val="10"/>
      <name val="Hebar"/>
      <family val="2"/>
      <charset val="204"/>
    </font>
    <font>
      <b/>
      <i/>
      <sz val="10"/>
      <name val="Arial"/>
      <family val="2"/>
      <charset val="204"/>
    </font>
    <font>
      <sz val="9"/>
      <color rgb="FF0070C0"/>
      <name val="Arial"/>
      <family val="2"/>
      <charset val="204"/>
    </font>
    <font>
      <i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164" fontId="8" fillId="0" borderId="5" xfId="0" applyNumberFormat="1" applyFont="1" applyFill="1" applyBorder="1" applyAlignment="1">
      <alignment horizontal="right" vertical="center"/>
    </xf>
    <xf numFmtId="164" fontId="15" fillId="0" borderId="5" xfId="0" applyNumberFormat="1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horizontal="right" vertical="center"/>
    </xf>
    <xf numFmtId="164" fontId="8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right" vertical="center"/>
    </xf>
    <xf numFmtId="164" fontId="4" fillId="0" borderId="13" xfId="0" applyNumberFormat="1" applyFont="1" applyFill="1" applyBorder="1" applyAlignment="1">
      <alignment horizontal="right" vertical="center"/>
    </xf>
    <xf numFmtId="164" fontId="4" fillId="0" borderId="12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 wrapText="1"/>
    </xf>
    <xf numFmtId="164" fontId="4" fillId="0" borderId="12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164" fontId="12" fillId="0" borderId="12" xfId="0" applyNumberFormat="1" applyFont="1" applyFill="1" applyBorder="1" applyAlignment="1">
      <alignment vertical="center"/>
    </xf>
    <xf numFmtId="164" fontId="12" fillId="0" borderId="13" xfId="0" applyNumberFormat="1" applyFont="1" applyFill="1" applyBorder="1" applyAlignment="1">
      <alignment vertical="center"/>
    </xf>
    <xf numFmtId="164" fontId="15" fillId="0" borderId="7" xfId="0" applyNumberFormat="1" applyFont="1" applyFill="1" applyBorder="1" applyAlignment="1">
      <alignment vertical="center"/>
    </xf>
    <xf numFmtId="164" fontId="15" fillId="0" borderId="15" xfId="0" applyNumberFormat="1" applyFont="1" applyFill="1" applyBorder="1" applyAlignment="1">
      <alignment vertical="center"/>
    </xf>
    <xf numFmtId="164" fontId="12" fillId="0" borderId="12" xfId="0" applyNumberFormat="1" applyFont="1" applyFill="1" applyBorder="1" applyAlignment="1">
      <alignment horizontal="right" vertical="center"/>
    </xf>
    <xf numFmtId="164" fontId="12" fillId="0" borderId="13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164" fontId="7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right" vertical="center"/>
    </xf>
    <xf numFmtId="164" fontId="4" fillId="0" borderId="17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right" vertical="center"/>
    </xf>
    <xf numFmtId="164" fontId="12" fillId="0" borderId="8" xfId="0" applyNumberFormat="1" applyFont="1" applyFill="1" applyBorder="1" applyAlignment="1">
      <alignment vertical="center"/>
    </xf>
    <xf numFmtId="164" fontId="12" fillId="0" borderId="17" xfId="0" applyNumberFormat="1" applyFont="1" applyFill="1" applyBorder="1" applyAlignment="1">
      <alignment vertical="center"/>
    </xf>
    <xf numFmtId="164" fontId="12" fillId="0" borderId="8" xfId="0" applyNumberFormat="1" applyFont="1" applyFill="1" applyBorder="1" applyAlignment="1">
      <alignment horizontal="right" vertical="center"/>
    </xf>
    <xf numFmtId="164" fontId="12" fillId="0" borderId="17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8" fillId="0" borderId="1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>
      <alignment horizontal="right" vertical="center"/>
    </xf>
    <xf numFmtId="164" fontId="15" fillId="0" borderId="19" xfId="0" applyNumberFormat="1" applyFont="1" applyFill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12" fillId="0" borderId="8" xfId="0" applyNumberFormat="1" applyFont="1" applyBorder="1" applyAlignment="1">
      <alignment horizontal="right" vertical="center"/>
    </xf>
    <xf numFmtId="164" fontId="12" fillId="0" borderId="17" xfId="0" applyNumberFormat="1" applyFont="1" applyBorder="1" applyAlignment="1">
      <alignment horizontal="right" vertical="center"/>
    </xf>
    <xf numFmtId="164" fontId="4" fillId="0" borderId="17" xfId="0" applyNumberFormat="1" applyFont="1" applyBorder="1" applyAlignment="1">
      <alignment vertical="center"/>
    </xf>
    <xf numFmtId="164" fontId="12" fillId="0" borderId="8" xfId="0" applyNumberFormat="1" applyFont="1" applyBorder="1" applyAlignment="1">
      <alignment vertical="center"/>
    </xf>
    <xf numFmtId="164" fontId="12" fillId="0" borderId="17" xfId="0" applyNumberFormat="1" applyFont="1" applyBorder="1" applyAlignment="1">
      <alignment vertical="center"/>
    </xf>
    <xf numFmtId="0" fontId="5" fillId="2" borderId="12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20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13" fillId="0" borderId="0" xfId="0" applyFont="1" applyAlignment="1">
      <alignment horizontal="right" vertical="center"/>
    </xf>
    <xf numFmtId="0" fontId="15" fillId="0" borderId="7" xfId="0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164" fontId="27" fillId="0" borderId="8" xfId="0" applyNumberFormat="1" applyFont="1" applyBorder="1" applyAlignment="1">
      <alignment vertical="center"/>
    </xf>
    <xf numFmtId="164" fontId="27" fillId="0" borderId="17" xfId="0" applyNumberFormat="1" applyFont="1" applyBorder="1" applyAlignment="1">
      <alignment vertical="center"/>
    </xf>
    <xf numFmtId="164" fontId="27" fillId="0" borderId="17" xfId="0" applyNumberFormat="1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top"/>
    </xf>
    <xf numFmtId="0" fontId="26" fillId="0" borderId="16" xfId="0" applyFont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26" fillId="0" borderId="16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8" fillId="0" borderId="7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7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14" xfId="0" applyFont="1" applyBorder="1" applyAlignment="1">
      <alignment horizontal="center" vertical="top"/>
    </xf>
    <xf numFmtId="164" fontId="8" fillId="0" borderId="6" xfId="0" applyNumberFormat="1" applyFont="1" applyFill="1" applyBorder="1" applyAlignment="1">
      <alignment vertical="center"/>
    </xf>
    <xf numFmtId="0" fontId="25" fillId="0" borderId="6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164" fontId="8" fillId="0" borderId="22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164" fontId="8" fillId="0" borderId="24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right" vertical="center"/>
    </xf>
    <xf numFmtId="0" fontId="25" fillId="4" borderId="7" xfId="0" applyFont="1" applyFill="1" applyBorder="1" applyAlignment="1">
      <alignment horizontal="right" vertical="center"/>
    </xf>
    <xf numFmtId="0" fontId="23" fillId="4" borderId="8" xfId="0" applyFont="1" applyFill="1" applyBorder="1" applyAlignment="1">
      <alignment horizontal="right" vertical="center"/>
    </xf>
    <xf numFmtId="0" fontId="25" fillId="4" borderId="5" xfId="0" applyFont="1" applyFill="1" applyBorder="1" applyAlignment="1">
      <alignment horizontal="right" vertical="center"/>
    </xf>
    <xf numFmtId="0" fontId="28" fillId="4" borderId="6" xfId="0" applyFont="1" applyFill="1" applyBorder="1" applyAlignment="1">
      <alignment horizontal="right" vertical="center"/>
    </xf>
    <xf numFmtId="0" fontId="28" fillId="4" borderId="7" xfId="0" applyFont="1" applyFill="1" applyBorder="1" applyAlignment="1">
      <alignment horizontal="right" vertical="center"/>
    </xf>
    <xf numFmtId="0" fontId="16" fillId="4" borderId="12" xfId="0" applyFont="1" applyFill="1" applyBorder="1" applyAlignment="1">
      <alignment horizontal="right" vertical="center"/>
    </xf>
    <xf numFmtId="0" fontId="8" fillId="4" borderId="7" xfId="0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right" vertical="center"/>
    </xf>
    <xf numFmtId="0" fontId="24" fillId="4" borderId="12" xfId="0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  <xf numFmtId="0" fontId="10" fillId="4" borderId="7" xfId="0" applyFont="1" applyFill="1" applyBorder="1" applyAlignment="1">
      <alignment horizontal="right" vertical="center"/>
    </xf>
    <xf numFmtId="0" fontId="28" fillId="4" borderId="5" xfId="0" applyFont="1" applyFill="1" applyBorder="1" applyAlignment="1">
      <alignment horizontal="right" vertical="center"/>
    </xf>
    <xf numFmtId="0" fontId="25" fillId="4" borderId="6" xfId="0" applyFont="1" applyFill="1" applyBorder="1" applyAlignment="1">
      <alignment horizontal="right" vertical="center"/>
    </xf>
    <xf numFmtId="0" fontId="16" fillId="4" borderId="8" xfId="0" applyFont="1" applyFill="1" applyBorder="1" applyAlignment="1">
      <alignment horizontal="right" vertical="center"/>
    </xf>
    <xf numFmtId="0" fontId="25" fillId="4" borderId="10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26" fillId="0" borderId="9" xfId="0" applyFont="1" applyBorder="1" applyAlignment="1">
      <alignment horizontal="center" vertical="top"/>
    </xf>
    <xf numFmtId="0" fontId="26" fillId="0" borderId="23" xfId="0" applyFont="1" applyBorder="1" applyAlignment="1">
      <alignment horizontal="center" vertical="top"/>
    </xf>
    <xf numFmtId="0" fontId="29" fillId="0" borderId="26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center" vertical="top"/>
    </xf>
    <xf numFmtId="0" fontId="26" fillId="0" borderId="18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L43"/>
  <sheetViews>
    <sheetView workbookViewId="0">
      <pane ySplit="6" topLeftCell="A7" activePane="bottomLeft" state="frozen"/>
      <selection activeCell="D4" sqref="D4:K4"/>
      <selection pane="bottomLeft" activeCell="L5" sqref="A5:XFD6"/>
    </sheetView>
  </sheetViews>
  <sheetFormatPr defaultRowHeight="13.2"/>
  <cols>
    <col min="1" max="1" width="7.6640625" style="37" customWidth="1"/>
    <col min="2" max="2" width="53.6640625" style="1" customWidth="1"/>
    <col min="3" max="3" width="11.33203125" style="99" customWidth="1"/>
    <col min="4" max="4" width="9.6640625" style="100" customWidth="1"/>
    <col min="5" max="5" width="8.33203125" style="100" customWidth="1"/>
    <col min="6" max="6" width="11.33203125" style="99" customWidth="1"/>
    <col min="7" max="7" width="9.88671875" style="100" customWidth="1"/>
    <col min="8" max="8" width="7.88671875" style="100" customWidth="1"/>
    <col min="9" max="9" width="10.44140625" style="101" customWidth="1"/>
    <col min="10" max="10" width="9.6640625" style="100" customWidth="1"/>
    <col min="11" max="11" width="8.6640625" style="100" customWidth="1"/>
    <col min="12" max="16384" width="8.88671875" style="1"/>
  </cols>
  <sheetData>
    <row r="1" spans="1:11" ht="7.8" customHeight="1"/>
    <row r="2" spans="1:11">
      <c r="A2" s="40" t="s">
        <v>70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0.199999999999999" customHeight="1">
      <c r="A3" s="23"/>
      <c r="B3" s="3"/>
      <c r="C3" s="102"/>
      <c r="D3" s="103"/>
      <c r="E3" s="103"/>
      <c r="F3" s="102"/>
      <c r="G3" s="103"/>
      <c r="H3" s="104"/>
      <c r="I3" s="105"/>
      <c r="J3" s="104"/>
      <c r="K3" s="106"/>
    </row>
    <row r="4" spans="1:11">
      <c r="A4" s="177" t="s">
        <v>66</v>
      </c>
      <c r="B4" s="177"/>
      <c r="C4" s="177"/>
      <c r="D4" s="174">
        <v>12899.5</v>
      </c>
      <c r="E4" s="107"/>
      <c r="F4" s="108"/>
      <c r="G4" s="174">
        <v>67918</v>
      </c>
      <c r="H4" s="107"/>
      <c r="I4" s="108"/>
      <c r="J4" s="203">
        <v>76840</v>
      </c>
      <c r="K4" s="107"/>
    </row>
    <row r="5" spans="1:11" ht="20.399999999999999" customHeight="1">
      <c r="A5" s="184" t="s">
        <v>68</v>
      </c>
      <c r="B5" s="186" t="s">
        <v>53</v>
      </c>
      <c r="C5" s="181" t="s">
        <v>0</v>
      </c>
      <c r="D5" s="182"/>
      <c r="E5" s="183"/>
      <c r="F5" s="181" t="s">
        <v>1</v>
      </c>
      <c r="G5" s="182"/>
      <c r="H5" s="183"/>
      <c r="I5" s="181" t="s">
        <v>2</v>
      </c>
      <c r="J5" s="182"/>
      <c r="K5" s="183"/>
    </row>
    <row r="6" spans="1:11" ht="31.5" customHeight="1" thickBot="1">
      <c r="A6" s="185"/>
      <c r="B6" s="187"/>
      <c r="C6" s="25" t="s">
        <v>3</v>
      </c>
      <c r="D6" s="42" t="s">
        <v>4</v>
      </c>
      <c r="E6" s="42" t="s">
        <v>5</v>
      </c>
      <c r="F6" s="25" t="s">
        <v>3</v>
      </c>
      <c r="G6" s="42" t="s">
        <v>4</v>
      </c>
      <c r="H6" s="42" t="s">
        <v>5</v>
      </c>
      <c r="I6" s="24" t="s">
        <v>3</v>
      </c>
      <c r="J6" s="42" t="s">
        <v>4</v>
      </c>
      <c r="K6" s="42" t="s">
        <v>5</v>
      </c>
    </row>
    <row r="7" spans="1:11" ht="13.8">
      <c r="A7" s="191" t="s">
        <v>6</v>
      </c>
      <c r="B7" s="43" t="s">
        <v>7</v>
      </c>
      <c r="C7" s="157">
        <v>14131</v>
      </c>
      <c r="D7" s="44">
        <f t="shared" ref="D7:D30" si="0">C7*1000/$D$4</f>
        <v>1095.4688166207993</v>
      </c>
      <c r="E7" s="44">
        <f>C7*100/C$39</f>
        <v>16.045920105375515</v>
      </c>
      <c r="F7" s="157">
        <v>9519</v>
      </c>
      <c r="G7" s="44">
        <f t="shared" ref="G7:G30" si="1">F7*1000/$G$4</f>
        <v>140.15430371919078</v>
      </c>
      <c r="H7" s="44">
        <f>F7*100/F$39</f>
        <v>3.7701100259024263</v>
      </c>
      <c r="I7" s="53">
        <f>C7+F7</f>
        <v>23650</v>
      </c>
      <c r="J7" s="44">
        <f t="shared" ref="J7:J30" si="2">I7*1000/$J$4</f>
        <v>307.78240499739718</v>
      </c>
      <c r="K7" s="45">
        <f>I7*100/I$39</f>
        <v>6.9446075782846677</v>
      </c>
    </row>
    <row r="8" spans="1:11" s="10" customFormat="1" ht="12" thickBot="1">
      <c r="A8" s="192"/>
      <c r="B8" s="54" t="s">
        <v>8</v>
      </c>
      <c r="C8" s="158">
        <v>402</v>
      </c>
      <c r="D8" s="59">
        <f t="shared" si="0"/>
        <v>31.163998604597076</v>
      </c>
      <c r="E8" s="59">
        <f t="shared" ref="E8:E39" si="3">C8*100/C$39</f>
        <v>0.4564758249494697</v>
      </c>
      <c r="F8" s="158">
        <v>123</v>
      </c>
      <c r="G8" s="59">
        <f t="shared" si="1"/>
        <v>1.8110073912659383</v>
      </c>
      <c r="H8" s="59">
        <f t="shared" ref="H8:H39" si="4">F8*100/F$39</f>
        <v>4.8715572348565862E-2</v>
      </c>
      <c r="I8" s="142">
        <f t="shared" ref="I8:I35" si="5">C8+F8</f>
        <v>525</v>
      </c>
      <c r="J8" s="59">
        <f t="shared" si="2"/>
        <v>6.8323789692868298</v>
      </c>
      <c r="K8" s="60">
        <f t="shared" ref="K8:K39" si="6">I8*100/I$39</f>
        <v>0.15416147901054758</v>
      </c>
    </row>
    <row r="9" spans="1:11" ht="13.8">
      <c r="A9" s="191" t="s">
        <v>9</v>
      </c>
      <c r="B9" s="43" t="s">
        <v>10</v>
      </c>
      <c r="C9" s="157">
        <v>173</v>
      </c>
      <c r="D9" s="44">
        <f t="shared" si="0"/>
        <v>13.41137253381914</v>
      </c>
      <c r="E9" s="44">
        <f t="shared" si="3"/>
        <v>0.19644357640860263</v>
      </c>
      <c r="F9" s="157">
        <v>5327</v>
      </c>
      <c r="G9" s="44">
        <f t="shared" si="1"/>
        <v>78.432816042875231</v>
      </c>
      <c r="H9" s="44">
        <f t="shared" si="4"/>
        <v>2.1098199504130921</v>
      </c>
      <c r="I9" s="53">
        <f t="shared" si="5"/>
        <v>5500</v>
      </c>
      <c r="J9" s="44">
        <f t="shared" si="2"/>
        <v>71.577303487766784</v>
      </c>
      <c r="K9" s="45">
        <f t="shared" si="6"/>
        <v>1.6150250182057366</v>
      </c>
    </row>
    <row r="10" spans="1:11" s="10" customFormat="1" ht="12" thickBot="1">
      <c r="A10" s="192"/>
      <c r="B10" s="54" t="s">
        <v>11</v>
      </c>
      <c r="C10" s="158">
        <v>18</v>
      </c>
      <c r="D10" s="59">
        <f t="shared" si="0"/>
        <v>1.3954029225938991</v>
      </c>
      <c r="E10" s="59">
        <f t="shared" si="3"/>
        <v>2.0439216042513569E-2</v>
      </c>
      <c r="F10" s="158">
        <v>2072</v>
      </c>
      <c r="G10" s="59">
        <f t="shared" si="1"/>
        <v>30.50737654230101</v>
      </c>
      <c r="H10" s="59">
        <f t="shared" si="4"/>
        <v>0.82063956021323958</v>
      </c>
      <c r="I10" s="142">
        <f t="shared" si="5"/>
        <v>2090</v>
      </c>
      <c r="J10" s="59">
        <f t="shared" si="2"/>
        <v>27.199375325351379</v>
      </c>
      <c r="K10" s="60">
        <f t="shared" si="6"/>
        <v>0.61370950691817994</v>
      </c>
    </row>
    <row r="11" spans="1:11" ht="14.4" thickBot="1">
      <c r="A11" s="137" t="s">
        <v>12</v>
      </c>
      <c r="B11" s="32" t="s">
        <v>13</v>
      </c>
      <c r="C11" s="159">
        <v>182</v>
      </c>
      <c r="D11" s="14">
        <f t="shared" si="0"/>
        <v>14.10907399511609</v>
      </c>
      <c r="E11" s="14">
        <f t="shared" si="3"/>
        <v>0.20666318442985943</v>
      </c>
      <c r="F11" s="159">
        <v>1769</v>
      </c>
      <c r="G11" s="14">
        <f t="shared" si="1"/>
        <v>26.046114432109309</v>
      </c>
      <c r="H11" s="14">
        <f t="shared" si="4"/>
        <v>0.70063290637896758</v>
      </c>
      <c r="I11" s="72">
        <f t="shared" si="5"/>
        <v>1951</v>
      </c>
      <c r="J11" s="14">
        <f t="shared" si="2"/>
        <v>25.390421655387819</v>
      </c>
      <c r="K11" s="69">
        <f t="shared" si="6"/>
        <v>0.57289342009443489</v>
      </c>
    </row>
    <row r="12" spans="1:11" ht="26.4">
      <c r="A12" s="191" t="s">
        <v>14</v>
      </c>
      <c r="B12" s="43" t="s">
        <v>15</v>
      </c>
      <c r="C12" s="157">
        <v>293</v>
      </c>
      <c r="D12" s="44">
        <f t="shared" si="0"/>
        <v>22.714058684445135</v>
      </c>
      <c r="E12" s="44">
        <f t="shared" si="3"/>
        <v>0.33270501669202646</v>
      </c>
      <c r="F12" s="157">
        <v>18146</v>
      </c>
      <c r="G12" s="44">
        <f t="shared" si="1"/>
        <v>267.17512294237167</v>
      </c>
      <c r="H12" s="44">
        <f t="shared" si="4"/>
        <v>7.1869331368867977</v>
      </c>
      <c r="I12" s="53">
        <f t="shared" si="5"/>
        <v>18439</v>
      </c>
      <c r="J12" s="44">
        <f t="shared" si="2"/>
        <v>239.96616345653305</v>
      </c>
      <c r="K12" s="45">
        <f t="shared" si="6"/>
        <v>5.414444783762832</v>
      </c>
    </row>
    <row r="13" spans="1:11" s="10" customFormat="1" ht="12" thickBot="1">
      <c r="A13" s="192"/>
      <c r="B13" s="78" t="s">
        <v>16</v>
      </c>
      <c r="C13" s="158">
        <v>30</v>
      </c>
      <c r="D13" s="59">
        <f t="shared" si="0"/>
        <v>2.3256715376564983</v>
      </c>
      <c r="E13" s="59">
        <f t="shared" si="3"/>
        <v>3.4065360070855949E-2</v>
      </c>
      <c r="F13" s="158">
        <v>8956</v>
      </c>
      <c r="G13" s="59">
        <f t="shared" si="1"/>
        <v>131.8648959038841</v>
      </c>
      <c r="H13" s="59">
        <f t="shared" si="4"/>
        <v>3.54712736547769</v>
      </c>
      <c r="I13" s="142">
        <f t="shared" si="5"/>
        <v>8986</v>
      </c>
      <c r="J13" s="59">
        <f t="shared" si="2"/>
        <v>116.94429984383133</v>
      </c>
      <c r="K13" s="60">
        <f t="shared" si="6"/>
        <v>2.6386572388357723</v>
      </c>
    </row>
    <row r="14" spans="1:11" ht="14.4" thickBot="1">
      <c r="A14" s="138" t="s">
        <v>17</v>
      </c>
      <c r="B14" s="27" t="s">
        <v>18</v>
      </c>
      <c r="C14" s="159">
        <v>391</v>
      </c>
      <c r="D14" s="14">
        <f t="shared" si="0"/>
        <v>30.311252374123029</v>
      </c>
      <c r="E14" s="14">
        <f t="shared" si="3"/>
        <v>0.4439851929234892</v>
      </c>
      <c r="F14" s="159">
        <v>4767</v>
      </c>
      <c r="G14" s="14">
        <f t="shared" si="1"/>
        <v>70.187579139550635</v>
      </c>
      <c r="H14" s="14">
        <f t="shared" si="4"/>
        <v>1.8880254746797842</v>
      </c>
      <c r="I14" s="72">
        <f t="shared" si="5"/>
        <v>5158</v>
      </c>
      <c r="J14" s="14">
        <f t="shared" si="2"/>
        <v>67.126496616345648</v>
      </c>
      <c r="K14" s="69">
        <f t="shared" si="6"/>
        <v>1.5145998261645799</v>
      </c>
    </row>
    <row r="15" spans="1:11" ht="14.4" thickBot="1">
      <c r="A15" s="138" t="s">
        <v>19</v>
      </c>
      <c r="B15" s="27" t="s">
        <v>20</v>
      </c>
      <c r="C15" s="159">
        <v>434</v>
      </c>
      <c r="D15" s="14">
        <f t="shared" si="0"/>
        <v>33.644714911430675</v>
      </c>
      <c r="E15" s="14">
        <f t="shared" si="3"/>
        <v>0.49281220902504941</v>
      </c>
      <c r="F15" s="159">
        <v>12122</v>
      </c>
      <c r="G15" s="14">
        <f t="shared" si="1"/>
        <v>178.47993168232281</v>
      </c>
      <c r="H15" s="14">
        <f t="shared" si="4"/>
        <v>4.801058276498499</v>
      </c>
      <c r="I15" s="72">
        <f t="shared" si="5"/>
        <v>12556</v>
      </c>
      <c r="J15" s="14">
        <f t="shared" si="2"/>
        <v>163.40447683498178</v>
      </c>
      <c r="K15" s="69">
        <f t="shared" si="6"/>
        <v>3.6869552961074961</v>
      </c>
    </row>
    <row r="16" spans="1:11" ht="14.4" thickBot="1">
      <c r="A16" s="137" t="s">
        <v>21</v>
      </c>
      <c r="B16" s="32" t="s">
        <v>22</v>
      </c>
      <c r="C16" s="159">
        <v>4353</v>
      </c>
      <c r="D16" s="14">
        <f t="shared" si="0"/>
        <v>337.45494011395789</v>
      </c>
      <c r="E16" s="14">
        <f t="shared" si="3"/>
        <v>4.9428837462811979</v>
      </c>
      <c r="F16" s="159">
        <v>15511</v>
      </c>
      <c r="G16" s="14">
        <f t="shared" si="1"/>
        <v>228.37833858476398</v>
      </c>
      <c r="H16" s="14">
        <f t="shared" si="4"/>
        <v>6.1433109162488213</v>
      </c>
      <c r="I16" s="72">
        <f t="shared" si="5"/>
        <v>19864</v>
      </c>
      <c r="J16" s="14">
        <f t="shared" si="2"/>
        <v>258.51119208745445</v>
      </c>
      <c r="K16" s="69">
        <f t="shared" si="6"/>
        <v>5.832883083934318</v>
      </c>
    </row>
    <row r="17" spans="1:12" ht="14.4" thickBot="1">
      <c r="A17" s="138" t="s">
        <v>23</v>
      </c>
      <c r="B17" s="27" t="s">
        <v>24</v>
      </c>
      <c r="C17" s="159">
        <v>1408</v>
      </c>
      <c r="D17" s="14">
        <f t="shared" si="0"/>
        <v>109.15151750067832</v>
      </c>
      <c r="E17" s="14">
        <f t="shared" si="3"/>
        <v>1.5988008993255058</v>
      </c>
      <c r="F17" s="159">
        <v>5781</v>
      </c>
      <c r="G17" s="14">
        <f t="shared" si="1"/>
        <v>85.117347389499102</v>
      </c>
      <c r="H17" s="14">
        <f t="shared" si="4"/>
        <v>2.2896319003825956</v>
      </c>
      <c r="I17" s="72">
        <f t="shared" si="5"/>
        <v>7189</v>
      </c>
      <c r="J17" s="14">
        <f t="shared" si="2"/>
        <v>93.55804268610099</v>
      </c>
      <c r="K17" s="69">
        <f t="shared" si="6"/>
        <v>2.1109845192510983</v>
      </c>
    </row>
    <row r="18" spans="1:12" ht="15" customHeight="1">
      <c r="A18" s="188" t="s">
        <v>25</v>
      </c>
      <c r="B18" s="79" t="s">
        <v>26</v>
      </c>
      <c r="C18" s="157">
        <v>294</v>
      </c>
      <c r="D18" s="44">
        <f t="shared" si="0"/>
        <v>22.791581069033683</v>
      </c>
      <c r="E18" s="44">
        <f t="shared" si="3"/>
        <v>0.33384052869438829</v>
      </c>
      <c r="F18" s="157">
        <v>75060</v>
      </c>
      <c r="G18" s="44">
        <f t="shared" si="1"/>
        <v>1105.1562177920434</v>
      </c>
      <c r="H18" s="44">
        <f t="shared" si="4"/>
        <v>29.728380979539459</v>
      </c>
      <c r="I18" s="53">
        <f t="shared" si="5"/>
        <v>75354</v>
      </c>
      <c r="J18" s="44">
        <f t="shared" si="2"/>
        <v>980.66111400312343</v>
      </c>
      <c r="K18" s="45">
        <f t="shared" si="6"/>
        <v>22.127017313068194</v>
      </c>
    </row>
    <row r="19" spans="1:12" s="10" customFormat="1">
      <c r="A19" s="189"/>
      <c r="B19" s="36" t="s">
        <v>27</v>
      </c>
      <c r="C19" s="160">
        <v>16</v>
      </c>
      <c r="D19" s="13">
        <f t="shared" si="0"/>
        <v>1.2403581534167991</v>
      </c>
      <c r="E19" s="13">
        <f t="shared" si="3"/>
        <v>1.816819203778984E-2</v>
      </c>
      <c r="F19" s="160">
        <v>56898</v>
      </c>
      <c r="G19" s="13">
        <f t="shared" si="1"/>
        <v>837.74551665243382</v>
      </c>
      <c r="H19" s="13">
        <f t="shared" si="4"/>
        <v>22.535110857631711</v>
      </c>
      <c r="I19" s="145">
        <f t="shared" si="5"/>
        <v>56914</v>
      </c>
      <c r="J19" s="13">
        <f t="shared" si="2"/>
        <v>740.68193649141074</v>
      </c>
      <c r="K19" s="81">
        <f t="shared" si="6"/>
        <v>16.712278888392962</v>
      </c>
      <c r="L19" s="1"/>
    </row>
    <row r="20" spans="1:12" s="10" customFormat="1">
      <c r="A20" s="189"/>
      <c r="B20" s="35" t="s">
        <v>56</v>
      </c>
      <c r="C20" s="160">
        <v>0</v>
      </c>
      <c r="D20" s="13">
        <f t="shared" si="0"/>
        <v>0</v>
      </c>
      <c r="E20" s="13">
        <f t="shared" si="3"/>
        <v>0</v>
      </c>
      <c r="F20" s="160">
        <v>4691</v>
      </c>
      <c r="G20" s="13">
        <f t="shared" si="1"/>
        <v>69.068582702670867</v>
      </c>
      <c r="H20" s="13">
        <f t="shared" si="4"/>
        <v>1.8579247958302638</v>
      </c>
      <c r="I20" s="145">
        <f t="shared" si="5"/>
        <v>4691</v>
      </c>
      <c r="J20" s="13">
        <f t="shared" si="2"/>
        <v>61.048932847475271</v>
      </c>
      <c r="K20" s="81">
        <f t="shared" si="6"/>
        <v>1.3774695200732927</v>
      </c>
      <c r="L20" s="1"/>
    </row>
    <row r="21" spans="1:12" s="10" customFormat="1" ht="13.8" thickBot="1">
      <c r="A21" s="190"/>
      <c r="B21" s="54" t="s">
        <v>28</v>
      </c>
      <c r="C21" s="158">
        <v>1</v>
      </c>
      <c r="D21" s="59">
        <f t="shared" si="0"/>
        <v>7.7522384588549945E-2</v>
      </c>
      <c r="E21" s="59">
        <f t="shared" si="3"/>
        <v>1.135512002361865E-3</v>
      </c>
      <c r="F21" s="158">
        <v>1747</v>
      </c>
      <c r="G21" s="59">
        <f t="shared" si="1"/>
        <v>25.722194410907271</v>
      </c>
      <c r="H21" s="59">
        <f t="shared" si="4"/>
        <v>0.69191955197515898</v>
      </c>
      <c r="I21" s="142">
        <f t="shared" si="5"/>
        <v>1748</v>
      </c>
      <c r="J21" s="59">
        <f t="shared" si="2"/>
        <v>22.748568453930243</v>
      </c>
      <c r="K21" s="60">
        <f t="shared" si="6"/>
        <v>0.5132843148770232</v>
      </c>
      <c r="L21" s="1"/>
    </row>
    <row r="22" spans="1:12" ht="13.8">
      <c r="A22" s="188" t="s">
        <v>29</v>
      </c>
      <c r="B22" s="79" t="s">
        <v>30</v>
      </c>
      <c r="C22" s="157">
        <v>47495</v>
      </c>
      <c r="D22" s="44">
        <f t="shared" si="0"/>
        <v>3681.9256560331796</v>
      </c>
      <c r="E22" s="44">
        <f t="shared" si="3"/>
        <v>53.931142552176773</v>
      </c>
      <c r="F22" s="157">
        <v>20382</v>
      </c>
      <c r="G22" s="44">
        <f t="shared" si="1"/>
        <v>300.0971760063606</v>
      </c>
      <c r="H22" s="44">
        <f t="shared" si="4"/>
        <v>8.0725267935647924</v>
      </c>
      <c r="I22" s="53">
        <f t="shared" si="5"/>
        <v>67877</v>
      </c>
      <c r="J22" s="44">
        <f t="shared" si="2"/>
        <v>883.35502342529935</v>
      </c>
      <c r="K22" s="45">
        <f t="shared" si="6"/>
        <v>19.931464211045597</v>
      </c>
    </row>
    <row r="23" spans="1:12" s="10" customFormat="1" ht="11.4">
      <c r="A23" s="189"/>
      <c r="B23" s="36" t="s">
        <v>31</v>
      </c>
      <c r="C23" s="160">
        <v>34937</v>
      </c>
      <c r="D23" s="13">
        <f t="shared" si="0"/>
        <v>2708.3995503701694</v>
      </c>
      <c r="E23" s="13">
        <f t="shared" si="3"/>
        <v>39.671382826516478</v>
      </c>
      <c r="F23" s="160">
        <v>6370</v>
      </c>
      <c r="G23" s="13">
        <f t="shared" si="1"/>
        <v>93.78956977531729</v>
      </c>
      <c r="H23" s="13">
        <f t="shared" si="4"/>
        <v>2.5229121614663783</v>
      </c>
      <c r="I23" s="145">
        <f t="shared" si="5"/>
        <v>41307</v>
      </c>
      <c r="J23" s="13">
        <f t="shared" si="2"/>
        <v>537.57157730348774</v>
      </c>
      <c r="K23" s="81">
        <f t="shared" si="6"/>
        <v>12.129425168549883</v>
      </c>
    </row>
    <row r="24" spans="1:12" s="10" customFormat="1" ht="11.4">
      <c r="A24" s="189"/>
      <c r="B24" s="35" t="s">
        <v>51</v>
      </c>
      <c r="C24" s="160">
        <v>130</v>
      </c>
      <c r="D24" s="13">
        <f t="shared" si="0"/>
        <v>10.077909996511492</v>
      </c>
      <c r="E24" s="13">
        <f t="shared" si="3"/>
        <v>0.14761656030704245</v>
      </c>
      <c r="F24" s="160">
        <v>961</v>
      </c>
      <c r="G24" s="13">
        <f t="shared" si="1"/>
        <v>14.149415471598104</v>
      </c>
      <c r="H24" s="13">
        <f t="shared" si="4"/>
        <v>0.3806151628209089</v>
      </c>
      <c r="I24" s="145">
        <f t="shared" si="5"/>
        <v>1091</v>
      </c>
      <c r="J24" s="13">
        <f t="shared" si="2"/>
        <v>14.198334200937012</v>
      </c>
      <c r="K24" s="81">
        <f t="shared" si="6"/>
        <v>0.3203622354295379</v>
      </c>
    </row>
    <row r="25" spans="1:12" s="10" customFormat="1" ht="12" thickBot="1">
      <c r="A25" s="190"/>
      <c r="B25" s="78" t="s">
        <v>52</v>
      </c>
      <c r="C25" s="158">
        <v>9007</v>
      </c>
      <c r="D25" s="59">
        <f t="shared" si="0"/>
        <v>698.24411798906931</v>
      </c>
      <c r="E25" s="59">
        <f t="shared" si="3"/>
        <v>10.227556605273318</v>
      </c>
      <c r="F25" s="158">
        <v>4295</v>
      </c>
      <c r="G25" s="59">
        <f t="shared" si="1"/>
        <v>63.238022321034187</v>
      </c>
      <c r="H25" s="59">
        <f t="shared" si="4"/>
        <v>1.7010844165617103</v>
      </c>
      <c r="I25" s="142">
        <f t="shared" si="5"/>
        <v>13302</v>
      </c>
      <c r="J25" s="59">
        <f t="shared" si="2"/>
        <v>173.11296199895887</v>
      </c>
      <c r="K25" s="60">
        <f t="shared" si="6"/>
        <v>3.9060114167586741</v>
      </c>
    </row>
    <row r="26" spans="1:12" ht="14.4" thickBot="1">
      <c r="A26" s="137" t="s">
        <v>32</v>
      </c>
      <c r="B26" s="32" t="s">
        <v>33</v>
      </c>
      <c r="C26" s="159">
        <v>2624</v>
      </c>
      <c r="D26" s="14">
        <f t="shared" si="0"/>
        <v>203.41873716035505</v>
      </c>
      <c r="E26" s="14">
        <f t="shared" si="3"/>
        <v>2.9795834941975339</v>
      </c>
      <c r="F26" s="159">
        <v>10713</v>
      </c>
      <c r="G26" s="14">
        <f t="shared" si="1"/>
        <v>157.73432668806501</v>
      </c>
      <c r="H26" s="14">
        <f t="shared" si="4"/>
        <v>4.2430075330909434</v>
      </c>
      <c r="I26" s="72">
        <f t="shared" si="5"/>
        <v>13337</v>
      </c>
      <c r="J26" s="14">
        <f t="shared" si="2"/>
        <v>173.56845393024466</v>
      </c>
      <c r="K26" s="69">
        <f t="shared" si="6"/>
        <v>3.9162888486927105</v>
      </c>
    </row>
    <row r="27" spans="1:12" ht="14.4" thickBot="1">
      <c r="A27" s="137" t="s">
        <v>34</v>
      </c>
      <c r="B27" s="32" t="s">
        <v>35</v>
      </c>
      <c r="C27" s="159">
        <v>4863</v>
      </c>
      <c r="D27" s="14">
        <f t="shared" si="0"/>
        <v>376.99135625411839</v>
      </c>
      <c r="E27" s="14">
        <f t="shared" si="3"/>
        <v>5.5219948674857493</v>
      </c>
      <c r="F27" s="159">
        <v>6998</v>
      </c>
      <c r="G27" s="14">
        <f t="shared" si="1"/>
        <v>103.03601401690274</v>
      </c>
      <c r="H27" s="14">
        <f t="shared" si="4"/>
        <v>2.7716388235387308</v>
      </c>
      <c r="I27" s="72">
        <f t="shared" si="5"/>
        <v>11861</v>
      </c>
      <c r="J27" s="14">
        <f t="shared" si="2"/>
        <v>154.35970848516396</v>
      </c>
      <c r="K27" s="69">
        <f t="shared" si="6"/>
        <v>3.4828748619887713</v>
      </c>
    </row>
    <row r="28" spans="1:12" ht="27" thickBot="1">
      <c r="A28" s="137" t="s">
        <v>36</v>
      </c>
      <c r="B28" s="32" t="s">
        <v>37</v>
      </c>
      <c r="C28" s="159">
        <v>1106</v>
      </c>
      <c r="D28" s="14">
        <f t="shared" si="0"/>
        <v>85.739757354936245</v>
      </c>
      <c r="E28" s="14">
        <f t="shared" si="3"/>
        <v>1.2558762746122227</v>
      </c>
      <c r="F28" s="159">
        <v>20466</v>
      </c>
      <c r="G28" s="14">
        <f t="shared" si="1"/>
        <v>301.33396154185931</v>
      </c>
      <c r="H28" s="14">
        <f t="shared" si="4"/>
        <v>8.1057959649247877</v>
      </c>
      <c r="I28" s="72">
        <f t="shared" si="5"/>
        <v>21572</v>
      </c>
      <c r="J28" s="14">
        <f t="shared" si="2"/>
        <v>280.73919833420092</v>
      </c>
      <c r="K28" s="69">
        <f t="shared" si="6"/>
        <v>6.3344217623152996</v>
      </c>
    </row>
    <row r="29" spans="1:12" ht="13.8">
      <c r="A29" s="191" t="s">
        <v>38</v>
      </c>
      <c r="B29" s="79" t="s">
        <v>39</v>
      </c>
      <c r="C29" s="157">
        <v>1741</v>
      </c>
      <c r="D29" s="44">
        <f t="shared" si="0"/>
        <v>134.96647156866544</v>
      </c>
      <c r="E29" s="44">
        <f t="shared" si="3"/>
        <v>1.9769263961120069</v>
      </c>
      <c r="F29" s="157">
        <v>19363</v>
      </c>
      <c r="G29" s="44">
        <f t="shared" si="1"/>
        <v>285.09378956977531</v>
      </c>
      <c r="H29" s="44">
        <f t="shared" si="4"/>
        <v>7.6689400600429334</v>
      </c>
      <c r="I29" s="53">
        <f t="shared" si="5"/>
        <v>21104</v>
      </c>
      <c r="J29" s="44">
        <f t="shared" si="2"/>
        <v>274.64862051015098</v>
      </c>
      <c r="K29" s="45">
        <f t="shared" si="6"/>
        <v>6.1969978153116116</v>
      </c>
    </row>
    <row r="30" spans="1:12" s="10" customFormat="1" ht="12" thickBot="1">
      <c r="A30" s="192"/>
      <c r="B30" s="78" t="s">
        <v>40</v>
      </c>
      <c r="C30" s="158">
        <v>954</v>
      </c>
      <c r="D30" s="59">
        <f t="shared" si="0"/>
        <v>73.956354897476643</v>
      </c>
      <c r="E30" s="59">
        <f t="shared" si="3"/>
        <v>1.0832784502532191</v>
      </c>
      <c r="F30" s="158">
        <v>5341</v>
      </c>
      <c r="G30" s="59">
        <f t="shared" si="1"/>
        <v>78.638946965458345</v>
      </c>
      <c r="H30" s="59">
        <f t="shared" si="4"/>
        <v>2.1153648123064248</v>
      </c>
      <c r="I30" s="142">
        <f t="shared" si="5"/>
        <v>6295</v>
      </c>
      <c r="J30" s="59">
        <f t="shared" si="2"/>
        <v>81.923477355543994</v>
      </c>
      <c r="K30" s="60">
        <f t="shared" si="6"/>
        <v>1.8484695435645657</v>
      </c>
    </row>
    <row r="31" spans="1:12" ht="14.4" thickBot="1">
      <c r="A31" s="137" t="s">
        <v>41</v>
      </c>
      <c r="B31" s="32" t="s">
        <v>42</v>
      </c>
      <c r="C31" s="159">
        <v>47</v>
      </c>
      <c r="D31" s="14">
        <f t="shared" ref="D31:D39" si="7">C31*1000/$D$4</f>
        <v>3.6435520756618476</v>
      </c>
      <c r="E31" s="14">
        <f t="shared" si="3"/>
        <v>5.3369064111007655E-2</v>
      </c>
      <c r="F31" s="159">
        <v>2110</v>
      </c>
      <c r="G31" s="14">
        <f t="shared" ref="G31:G39" si="8">F31*1000/$G$4</f>
        <v>31.066874760740895</v>
      </c>
      <c r="H31" s="14">
        <f t="shared" si="4"/>
        <v>0.83568989963799978</v>
      </c>
      <c r="I31" s="72">
        <f t="shared" si="5"/>
        <v>2157</v>
      </c>
      <c r="J31" s="14">
        <f t="shared" ref="J31:J39" si="9">I31*1000/$J$4</f>
        <v>28.071317022384175</v>
      </c>
      <c r="K31" s="69">
        <f t="shared" si="6"/>
        <v>0.63338344804904978</v>
      </c>
    </row>
    <row r="32" spans="1:12" ht="22.5" customHeight="1" thickBot="1">
      <c r="A32" s="137" t="s">
        <v>43</v>
      </c>
      <c r="B32" s="30" t="s">
        <v>44</v>
      </c>
      <c r="C32" s="159">
        <v>159</v>
      </c>
      <c r="D32" s="84">
        <f t="shared" si="7"/>
        <v>12.326059149579441</v>
      </c>
      <c r="E32" s="84">
        <f t="shared" si="3"/>
        <v>0.18054640837553654</v>
      </c>
      <c r="F32" s="171">
        <v>0</v>
      </c>
      <c r="G32" s="84">
        <f t="shared" si="8"/>
        <v>0</v>
      </c>
      <c r="H32" s="84">
        <f t="shared" si="4"/>
        <v>0</v>
      </c>
      <c r="I32" s="109">
        <f t="shared" si="5"/>
        <v>159</v>
      </c>
      <c r="J32" s="84">
        <f t="shared" si="9"/>
        <v>2.0692347735554399</v>
      </c>
      <c r="K32" s="85">
        <f t="shared" si="6"/>
        <v>4.6688905071765839E-2</v>
      </c>
    </row>
    <row r="33" spans="1:11" ht="14.4" thickBot="1">
      <c r="A33" s="137" t="s">
        <v>45</v>
      </c>
      <c r="B33" s="30" t="s">
        <v>46</v>
      </c>
      <c r="C33" s="159">
        <v>979</v>
      </c>
      <c r="D33" s="84">
        <f t="shared" si="7"/>
        <v>75.894414512190394</v>
      </c>
      <c r="E33" s="84">
        <f t="shared" si="3"/>
        <v>1.1116662503122658</v>
      </c>
      <c r="F33" s="159">
        <v>78</v>
      </c>
      <c r="G33" s="84">
        <f t="shared" si="8"/>
        <v>1.1484437115344974</v>
      </c>
      <c r="H33" s="84">
        <f t="shared" si="4"/>
        <v>3.0892801977139325E-2</v>
      </c>
      <c r="I33" s="109">
        <f t="shared" si="5"/>
        <v>1057</v>
      </c>
      <c r="J33" s="84">
        <f t="shared" si="9"/>
        <v>13.755856324830818</v>
      </c>
      <c r="K33" s="85">
        <f t="shared" si="6"/>
        <v>0.31037844440790247</v>
      </c>
    </row>
    <row r="34" spans="1:11" ht="14.4" thickBot="1">
      <c r="A34" s="137" t="s">
        <v>47</v>
      </c>
      <c r="B34" s="30" t="s">
        <v>48</v>
      </c>
      <c r="C34" s="159">
        <v>4116</v>
      </c>
      <c r="D34" s="84">
        <f t="shared" si="7"/>
        <v>319.08213496647159</v>
      </c>
      <c r="E34" s="84">
        <f t="shared" si="3"/>
        <v>4.6737674017214363</v>
      </c>
      <c r="F34" s="159">
        <v>5222</v>
      </c>
      <c r="G34" s="84">
        <f t="shared" si="8"/>
        <v>76.88683412350187</v>
      </c>
      <c r="H34" s="84">
        <f t="shared" si="4"/>
        <v>2.0682334862130971</v>
      </c>
      <c r="I34" s="109">
        <f t="shared" si="5"/>
        <v>9338</v>
      </c>
      <c r="J34" s="84">
        <f t="shared" si="9"/>
        <v>121.52524726704841</v>
      </c>
      <c r="K34" s="85">
        <f t="shared" si="6"/>
        <v>2.7420188400009398</v>
      </c>
    </row>
    <row r="35" spans="1:11" ht="14.4" thickBot="1">
      <c r="A35" s="137" t="s">
        <v>49</v>
      </c>
      <c r="B35" s="30" t="s">
        <v>50</v>
      </c>
      <c r="C35" s="159">
        <v>2147</v>
      </c>
      <c r="D35" s="84">
        <f t="shared" si="7"/>
        <v>166.44055971161674</v>
      </c>
      <c r="E35" s="84">
        <f t="shared" si="3"/>
        <v>2.4379442690709241</v>
      </c>
      <c r="F35" s="159">
        <v>9040</v>
      </c>
      <c r="G35" s="84">
        <f t="shared" si="8"/>
        <v>133.10168143938279</v>
      </c>
      <c r="H35" s="84">
        <f t="shared" si="4"/>
        <v>3.5803965368376862</v>
      </c>
      <c r="I35" s="109">
        <f t="shared" si="5"/>
        <v>11187</v>
      </c>
      <c r="J35" s="84">
        <f t="shared" si="9"/>
        <v>145.58823529411765</v>
      </c>
      <c r="K35" s="85">
        <f t="shared" si="6"/>
        <v>3.2849608870304681</v>
      </c>
    </row>
    <row r="36" spans="1:11" ht="13.8">
      <c r="A36" s="178" t="s">
        <v>62</v>
      </c>
      <c r="B36" s="91" t="s">
        <v>63</v>
      </c>
      <c r="C36" s="157">
        <v>1130</v>
      </c>
      <c r="D36" s="57">
        <f t="shared" ref="D36" si="10">C36*1000/$D$4</f>
        <v>87.600294585061434</v>
      </c>
      <c r="E36" s="57">
        <f t="shared" ref="E36" si="11">C36*100/C$39</f>
        <v>1.2831285626689075</v>
      </c>
      <c r="F36" s="157">
        <v>10112</v>
      </c>
      <c r="G36" s="57">
        <f t="shared" ref="G36" si="12">F36*1000/$G$4</f>
        <v>148.88542065431844</v>
      </c>
      <c r="H36" s="57">
        <f t="shared" ref="H36" si="13">F36*100/F$39</f>
        <v>4.0049745332414473</v>
      </c>
      <c r="I36" s="110">
        <f t="shared" ref="I36" si="14">C36+F36</f>
        <v>11242</v>
      </c>
      <c r="J36" s="57">
        <f t="shared" ref="J36" si="15">I36*1000/$J$4</f>
        <v>146.30400832899531</v>
      </c>
      <c r="K36" s="58">
        <f t="shared" ref="K36" si="16">I36*100/I$39</f>
        <v>3.3011111372125255</v>
      </c>
    </row>
    <row r="37" spans="1:11" s="10" customFormat="1" ht="11.4">
      <c r="A37" s="179"/>
      <c r="B37" s="34" t="s">
        <v>64</v>
      </c>
      <c r="C37" s="161">
        <v>150</v>
      </c>
      <c r="D37" s="148">
        <f t="shared" ref="D37" si="17">C37*1000/$D$4</f>
        <v>11.628357688282492</v>
      </c>
      <c r="E37" s="148">
        <f t="shared" ref="E37" si="18">C37*100/C$39</f>
        <v>0.17032680035427974</v>
      </c>
      <c r="F37" s="170">
        <v>2744</v>
      </c>
      <c r="G37" s="148">
        <f t="shared" ref="G37" si="19">F37*1000/$G$4</f>
        <v>40.401660826290524</v>
      </c>
      <c r="H37" s="148">
        <f t="shared" ref="H37" si="20">F37*100/F$39</f>
        <v>1.0867929310932092</v>
      </c>
      <c r="I37" s="150">
        <f t="shared" ref="I37" si="21">C37+F37</f>
        <v>2894</v>
      </c>
      <c r="J37" s="148">
        <f t="shared" ref="J37" si="22">I37*1000/$J$4</f>
        <v>37.662675689744923</v>
      </c>
      <c r="K37" s="151">
        <f t="shared" ref="K37" si="23">I37*100/I$39</f>
        <v>0.8497968004886185</v>
      </c>
    </row>
    <row r="38" spans="1:11" s="10" customFormat="1" ht="12" thickBot="1">
      <c r="A38" s="180"/>
      <c r="B38" s="78" t="s">
        <v>65</v>
      </c>
      <c r="C38" s="162">
        <v>236</v>
      </c>
      <c r="D38" s="152">
        <f t="shared" ref="D38" si="24">C38*1000/$D$4</f>
        <v>18.295282762897788</v>
      </c>
      <c r="E38" s="152">
        <f t="shared" ref="E38" si="25">C38*100/C$39</f>
        <v>0.26798083255740013</v>
      </c>
      <c r="F38" s="172">
        <v>883</v>
      </c>
      <c r="G38" s="152">
        <f t="shared" ref="G38" si="26">F38*1000/$G$4</f>
        <v>13.000971760063607</v>
      </c>
      <c r="H38" s="152">
        <f t="shared" ref="H38" si="27">F38*100/F$39</f>
        <v>0.34972236084376956</v>
      </c>
      <c r="I38" s="154">
        <f t="shared" ref="I38" si="28">C38+F38</f>
        <v>1119</v>
      </c>
      <c r="J38" s="152">
        <f t="shared" ref="J38" si="29">I38*1000/$J$4</f>
        <v>14.562727745965644</v>
      </c>
      <c r="K38" s="155">
        <f t="shared" ref="K38" si="30">I38*100/I$39</f>
        <v>0.32858418097676712</v>
      </c>
    </row>
    <row r="39" spans="1:11" ht="19.2" customHeight="1" thickBot="1">
      <c r="A39" s="92"/>
      <c r="B39" s="93" t="s">
        <v>69</v>
      </c>
      <c r="C39" s="134">
        <v>88066</v>
      </c>
      <c r="D39" s="131">
        <f t="shared" si="7"/>
        <v>6827.0863211752394</v>
      </c>
      <c r="E39" s="131">
        <f t="shared" si="3"/>
        <v>100</v>
      </c>
      <c r="F39" s="134">
        <v>252486</v>
      </c>
      <c r="G39" s="131">
        <f t="shared" si="8"/>
        <v>3717.5122942371681</v>
      </c>
      <c r="H39" s="131">
        <f t="shared" si="4"/>
        <v>100</v>
      </c>
      <c r="I39" s="134">
        <f>I7+I9+I11+I12+SUM(I14:I18)+I22+SUM(I26:I29)+SUM(I31:I36)</f>
        <v>340552</v>
      </c>
      <c r="J39" s="131">
        <f t="shared" si="9"/>
        <v>4431.9625195210829</v>
      </c>
      <c r="K39" s="132">
        <f t="shared" si="6"/>
        <v>100</v>
      </c>
    </row>
    <row r="40" spans="1:11">
      <c r="A40" s="94"/>
      <c r="B40" s="95"/>
    </row>
    <row r="41" spans="1:11">
      <c r="A41" s="94"/>
      <c r="B41" s="98"/>
    </row>
    <row r="42" spans="1:11">
      <c r="A42" s="94"/>
      <c r="B42" s="96"/>
    </row>
    <row r="43" spans="1:11">
      <c r="A43" s="94"/>
      <c r="B43" s="96"/>
    </row>
  </sheetData>
  <mergeCells count="13">
    <mergeCell ref="A4:C4"/>
    <mergeCell ref="A36:A38"/>
    <mergeCell ref="F5:H5"/>
    <mergeCell ref="C5:E5"/>
    <mergeCell ref="I5:K5"/>
    <mergeCell ref="A5:A6"/>
    <mergeCell ref="B5:B6"/>
    <mergeCell ref="A22:A25"/>
    <mergeCell ref="A29:A30"/>
    <mergeCell ref="A7:A8"/>
    <mergeCell ref="A9:A10"/>
    <mergeCell ref="A12:A13"/>
    <mergeCell ref="A18:A21"/>
  </mergeCells>
  <phoneticPr fontId="0" type="noConversion"/>
  <printOptions horizontalCentered="1" verticalCentered="1"/>
  <pageMargins left="0.74803149606299213" right="0.74803149606299213" top="0.15748031496062992" bottom="0.39370078740157483" header="0" footer="0"/>
  <pageSetup paperSize="9" scale="8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7" tint="0.79998168889431442"/>
  </sheetPr>
  <dimension ref="A1:K43"/>
  <sheetViews>
    <sheetView workbookViewId="0">
      <selection activeCell="L5" sqref="A5:XFD6"/>
    </sheetView>
  </sheetViews>
  <sheetFormatPr defaultRowHeight="13.2"/>
  <cols>
    <col min="1" max="1" width="7.6640625" style="37" customWidth="1"/>
    <col min="2" max="2" width="53.6640625" style="1" customWidth="1"/>
    <col min="3" max="3" width="9.109375" style="4" customWidth="1"/>
    <col min="4" max="4" width="10.44140625" style="1" customWidth="1"/>
    <col min="5" max="5" width="8.88671875" style="1"/>
    <col min="6" max="6" width="9.109375" style="4" customWidth="1"/>
    <col min="7" max="7" width="10.44140625" style="1" customWidth="1"/>
    <col min="8" max="9" width="8.88671875" style="1"/>
    <col min="10" max="10" width="10" style="1" customWidth="1"/>
    <col min="11" max="16384" width="8.88671875" style="1"/>
  </cols>
  <sheetData>
    <row r="1" spans="1:11" ht="7.8" customHeight="1"/>
    <row r="2" spans="1:11">
      <c r="A2" s="40" t="s">
        <v>70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0.199999999999999" customHeight="1">
      <c r="A3" s="23"/>
      <c r="B3" s="3"/>
      <c r="C3" s="20"/>
      <c r="D3" s="3"/>
      <c r="E3" s="3"/>
      <c r="F3" s="20"/>
      <c r="G3" s="3"/>
      <c r="H3" s="112"/>
      <c r="I3" s="112"/>
      <c r="J3" s="112"/>
      <c r="K3" s="112"/>
    </row>
    <row r="4" spans="1:11">
      <c r="A4" s="177" t="s">
        <v>66</v>
      </c>
      <c r="B4" s="177"/>
      <c r="C4" s="177"/>
      <c r="D4" s="174">
        <v>309</v>
      </c>
      <c r="E4" s="175"/>
      <c r="F4" s="175"/>
      <c r="G4" s="174">
        <v>1734.5</v>
      </c>
      <c r="H4" s="175"/>
      <c r="I4" s="175"/>
      <c r="J4" s="203">
        <v>1981.5</v>
      </c>
      <c r="K4" s="204"/>
    </row>
    <row r="5" spans="1:11" ht="20.399999999999999" customHeight="1">
      <c r="A5" s="184" t="s">
        <v>68</v>
      </c>
      <c r="B5" s="186" t="s">
        <v>53</v>
      </c>
      <c r="C5" s="181" t="s">
        <v>0</v>
      </c>
      <c r="D5" s="182"/>
      <c r="E5" s="183"/>
      <c r="F5" s="181" t="s">
        <v>1</v>
      </c>
      <c r="G5" s="182"/>
      <c r="H5" s="183"/>
      <c r="I5" s="181" t="s">
        <v>2</v>
      </c>
      <c r="J5" s="182"/>
      <c r="K5" s="183"/>
    </row>
    <row r="6" spans="1:11" ht="31.5" customHeight="1" thickBot="1">
      <c r="A6" s="185"/>
      <c r="B6" s="187"/>
      <c r="C6" s="25" t="s">
        <v>3</v>
      </c>
      <c r="D6" s="42" t="s">
        <v>4</v>
      </c>
      <c r="E6" s="42" t="s">
        <v>5</v>
      </c>
      <c r="F6" s="25" t="s">
        <v>3</v>
      </c>
      <c r="G6" s="42" t="s">
        <v>4</v>
      </c>
      <c r="H6" s="42" t="s">
        <v>5</v>
      </c>
      <c r="I6" s="176" t="s">
        <v>3</v>
      </c>
      <c r="J6" s="42" t="s">
        <v>4</v>
      </c>
      <c r="K6" s="42" t="s">
        <v>5</v>
      </c>
    </row>
    <row r="7" spans="1:11" s="114" customFormat="1" ht="13.8">
      <c r="A7" s="191" t="s">
        <v>6</v>
      </c>
      <c r="B7" s="46" t="s">
        <v>7</v>
      </c>
      <c r="C7" s="163">
        <v>0</v>
      </c>
      <c r="D7" s="49">
        <f t="shared" ref="D7:D39" si="0">C7*1000/$D$4</f>
        <v>0</v>
      </c>
      <c r="E7" s="49">
        <f t="shared" ref="E7:E39" si="1">C7*100/C$39</f>
        <v>0</v>
      </c>
      <c r="F7" s="157">
        <v>0</v>
      </c>
      <c r="G7" s="49">
        <f t="shared" ref="G7:G39" si="2">F7*1000/$G$4</f>
        <v>0</v>
      </c>
      <c r="H7" s="49">
        <f t="shared" ref="H7:H39" si="3">F7*100/F$39</f>
        <v>0</v>
      </c>
      <c r="I7" s="110">
        <f t="shared" ref="I7:I38" si="4">C7+F7</f>
        <v>0</v>
      </c>
      <c r="J7" s="49">
        <f t="shared" ref="J7:J39" si="5">I7*1000/$J$4</f>
        <v>0</v>
      </c>
      <c r="K7" s="50">
        <f t="shared" ref="K7:K39" si="6">I7*100/I$39</f>
        <v>0</v>
      </c>
    </row>
    <row r="8" spans="1:11" s="10" customFormat="1" ht="12" thickBot="1">
      <c r="A8" s="192"/>
      <c r="B8" s="54" t="s">
        <v>8</v>
      </c>
      <c r="C8" s="164">
        <v>0</v>
      </c>
      <c r="D8" s="59">
        <f t="shared" si="0"/>
        <v>0</v>
      </c>
      <c r="E8" s="59">
        <f t="shared" si="1"/>
        <v>0</v>
      </c>
      <c r="F8" s="158">
        <v>0</v>
      </c>
      <c r="G8" s="59">
        <f t="shared" si="2"/>
        <v>0</v>
      </c>
      <c r="H8" s="59">
        <f t="shared" si="3"/>
        <v>0</v>
      </c>
      <c r="I8" s="142">
        <f t="shared" si="4"/>
        <v>0</v>
      </c>
      <c r="J8" s="59">
        <f t="shared" si="5"/>
        <v>0</v>
      </c>
      <c r="K8" s="60">
        <f t="shared" si="6"/>
        <v>0</v>
      </c>
    </row>
    <row r="9" spans="1:11" s="114" customFormat="1" ht="15.75" customHeight="1">
      <c r="A9" s="191" t="s">
        <v>9</v>
      </c>
      <c r="B9" s="43" t="s">
        <v>10</v>
      </c>
      <c r="C9" s="157">
        <v>0</v>
      </c>
      <c r="D9" s="55">
        <f t="shared" si="0"/>
        <v>0</v>
      </c>
      <c r="E9" s="55">
        <f t="shared" si="1"/>
        <v>0</v>
      </c>
      <c r="F9" s="157">
        <v>5</v>
      </c>
      <c r="G9" s="55">
        <f t="shared" si="2"/>
        <v>2.8826751225136928</v>
      </c>
      <c r="H9" s="55">
        <f t="shared" si="3"/>
        <v>1.2953367875647668</v>
      </c>
      <c r="I9" s="53">
        <f t="shared" si="4"/>
        <v>5</v>
      </c>
      <c r="J9" s="55">
        <f t="shared" si="5"/>
        <v>2.5233409033560434</v>
      </c>
      <c r="K9" s="56">
        <f t="shared" si="6"/>
        <v>1.2315270935960592</v>
      </c>
    </row>
    <row r="10" spans="1:11" s="10" customFormat="1" ht="12" thickBot="1">
      <c r="A10" s="192"/>
      <c r="B10" s="54" t="s">
        <v>11</v>
      </c>
      <c r="C10" s="158">
        <v>0</v>
      </c>
      <c r="D10" s="59">
        <f t="shared" si="0"/>
        <v>0</v>
      </c>
      <c r="E10" s="59">
        <f t="shared" si="1"/>
        <v>0</v>
      </c>
      <c r="F10" s="158">
        <v>5</v>
      </c>
      <c r="G10" s="59">
        <f t="shared" si="2"/>
        <v>2.8826751225136928</v>
      </c>
      <c r="H10" s="59">
        <f t="shared" si="3"/>
        <v>1.2953367875647668</v>
      </c>
      <c r="I10" s="142">
        <f t="shared" si="4"/>
        <v>5</v>
      </c>
      <c r="J10" s="59">
        <f t="shared" si="5"/>
        <v>2.5233409033560434</v>
      </c>
      <c r="K10" s="60">
        <f t="shared" si="6"/>
        <v>1.2315270935960592</v>
      </c>
    </row>
    <row r="11" spans="1:11" s="114" customFormat="1" ht="17.25" customHeight="1" thickBot="1">
      <c r="A11" s="137" t="s">
        <v>12</v>
      </c>
      <c r="B11" s="32" t="s">
        <v>13</v>
      </c>
      <c r="C11" s="159">
        <v>0</v>
      </c>
      <c r="D11" s="16">
        <f t="shared" si="0"/>
        <v>0</v>
      </c>
      <c r="E11" s="16">
        <f t="shared" si="1"/>
        <v>0</v>
      </c>
      <c r="F11" s="159">
        <v>0</v>
      </c>
      <c r="G11" s="16">
        <f t="shared" si="2"/>
        <v>0</v>
      </c>
      <c r="H11" s="16">
        <f t="shared" si="3"/>
        <v>0</v>
      </c>
      <c r="I11" s="72">
        <f t="shared" si="4"/>
        <v>0</v>
      </c>
      <c r="J11" s="16">
        <f t="shared" si="5"/>
        <v>0</v>
      </c>
      <c r="K11" s="71">
        <f t="shared" si="6"/>
        <v>0</v>
      </c>
    </row>
    <row r="12" spans="1:11" s="114" customFormat="1" ht="24.6" customHeight="1">
      <c r="A12" s="191" t="s">
        <v>14</v>
      </c>
      <c r="B12" s="43" t="s">
        <v>57</v>
      </c>
      <c r="C12" s="157">
        <v>0</v>
      </c>
      <c r="D12" s="55">
        <f t="shared" si="0"/>
        <v>0</v>
      </c>
      <c r="E12" s="55">
        <f t="shared" si="1"/>
        <v>0</v>
      </c>
      <c r="F12" s="157">
        <v>51</v>
      </c>
      <c r="G12" s="55">
        <f t="shared" si="2"/>
        <v>29.403286249639667</v>
      </c>
      <c r="H12" s="55">
        <f t="shared" si="3"/>
        <v>13.212435233160623</v>
      </c>
      <c r="I12" s="53">
        <f t="shared" si="4"/>
        <v>51</v>
      </c>
      <c r="J12" s="55">
        <f t="shared" si="5"/>
        <v>25.738077214231641</v>
      </c>
      <c r="K12" s="56">
        <f t="shared" si="6"/>
        <v>12.561576354679802</v>
      </c>
    </row>
    <row r="13" spans="1:11" s="10" customFormat="1" ht="12" thickBot="1">
      <c r="A13" s="192"/>
      <c r="B13" s="78" t="s">
        <v>16</v>
      </c>
      <c r="C13" s="158">
        <v>0</v>
      </c>
      <c r="D13" s="59">
        <f t="shared" si="0"/>
        <v>0</v>
      </c>
      <c r="E13" s="59">
        <f t="shared" si="1"/>
        <v>0</v>
      </c>
      <c r="F13" s="158">
        <v>46</v>
      </c>
      <c r="G13" s="59">
        <f t="shared" si="2"/>
        <v>26.520611127125974</v>
      </c>
      <c r="H13" s="59">
        <f t="shared" si="3"/>
        <v>11.917098445595855</v>
      </c>
      <c r="I13" s="142">
        <f t="shared" si="4"/>
        <v>46</v>
      </c>
      <c r="J13" s="59">
        <f t="shared" si="5"/>
        <v>23.214736310875598</v>
      </c>
      <c r="K13" s="60">
        <f t="shared" si="6"/>
        <v>11.330049261083744</v>
      </c>
    </row>
    <row r="14" spans="1:11" s="114" customFormat="1" ht="14.4" thickBot="1">
      <c r="A14" s="138" t="s">
        <v>17</v>
      </c>
      <c r="B14" s="27" t="s">
        <v>18</v>
      </c>
      <c r="C14" s="159">
        <v>0</v>
      </c>
      <c r="D14" s="16">
        <f t="shared" si="0"/>
        <v>0</v>
      </c>
      <c r="E14" s="16">
        <f t="shared" si="1"/>
        <v>0</v>
      </c>
      <c r="F14" s="159">
        <v>12</v>
      </c>
      <c r="G14" s="16">
        <f t="shared" si="2"/>
        <v>6.9184202940328623</v>
      </c>
      <c r="H14" s="16">
        <f t="shared" si="3"/>
        <v>3.1088082901554404</v>
      </c>
      <c r="I14" s="72">
        <f t="shared" si="4"/>
        <v>12</v>
      </c>
      <c r="J14" s="16">
        <f t="shared" si="5"/>
        <v>6.0560181680545044</v>
      </c>
      <c r="K14" s="71">
        <f t="shared" si="6"/>
        <v>2.9556650246305418</v>
      </c>
    </row>
    <row r="15" spans="1:11" s="114" customFormat="1" ht="14.4" thickBot="1">
      <c r="A15" s="138" t="s">
        <v>19</v>
      </c>
      <c r="B15" s="27" t="s">
        <v>20</v>
      </c>
      <c r="C15" s="159">
        <v>2</v>
      </c>
      <c r="D15" s="16">
        <f t="shared" si="0"/>
        <v>6.4724919093851137</v>
      </c>
      <c r="E15" s="16">
        <f t="shared" si="1"/>
        <v>9.0909090909090917</v>
      </c>
      <c r="F15" s="159">
        <v>9</v>
      </c>
      <c r="G15" s="16">
        <f t="shared" si="2"/>
        <v>5.1888152205246465</v>
      </c>
      <c r="H15" s="16">
        <f t="shared" si="3"/>
        <v>2.3316062176165802</v>
      </c>
      <c r="I15" s="72">
        <f t="shared" si="4"/>
        <v>11</v>
      </c>
      <c r="J15" s="16">
        <f t="shared" si="5"/>
        <v>5.5513499873832952</v>
      </c>
      <c r="K15" s="71">
        <f t="shared" si="6"/>
        <v>2.7093596059113301</v>
      </c>
    </row>
    <row r="16" spans="1:11" s="114" customFormat="1" ht="14.4" thickBot="1">
      <c r="A16" s="137" t="s">
        <v>21</v>
      </c>
      <c r="B16" s="32" t="s">
        <v>22</v>
      </c>
      <c r="C16" s="159">
        <v>0</v>
      </c>
      <c r="D16" s="16">
        <f t="shared" si="0"/>
        <v>0</v>
      </c>
      <c r="E16" s="16">
        <f t="shared" si="1"/>
        <v>0</v>
      </c>
      <c r="F16" s="159">
        <v>1</v>
      </c>
      <c r="G16" s="16">
        <f t="shared" si="2"/>
        <v>0.57653502450273852</v>
      </c>
      <c r="H16" s="16">
        <f t="shared" si="3"/>
        <v>0.25906735751295334</v>
      </c>
      <c r="I16" s="72">
        <f t="shared" si="4"/>
        <v>1</v>
      </c>
      <c r="J16" s="16">
        <f t="shared" si="5"/>
        <v>0.50466818067120867</v>
      </c>
      <c r="K16" s="71">
        <f t="shared" si="6"/>
        <v>0.24630541871921183</v>
      </c>
    </row>
    <row r="17" spans="1:11" s="114" customFormat="1" ht="14.4" thickBot="1">
      <c r="A17" s="138" t="s">
        <v>23</v>
      </c>
      <c r="B17" s="27" t="s">
        <v>24</v>
      </c>
      <c r="C17" s="159">
        <v>0</v>
      </c>
      <c r="D17" s="16">
        <f t="shared" si="0"/>
        <v>0</v>
      </c>
      <c r="E17" s="16">
        <f t="shared" si="1"/>
        <v>0</v>
      </c>
      <c r="F17" s="159">
        <v>4</v>
      </c>
      <c r="G17" s="16">
        <f t="shared" si="2"/>
        <v>2.3061400980109541</v>
      </c>
      <c r="H17" s="16">
        <f t="shared" si="3"/>
        <v>1.0362694300518134</v>
      </c>
      <c r="I17" s="72">
        <f t="shared" si="4"/>
        <v>4</v>
      </c>
      <c r="J17" s="16">
        <f t="shared" si="5"/>
        <v>2.0186727226848347</v>
      </c>
      <c r="K17" s="71">
        <f t="shared" si="6"/>
        <v>0.98522167487684731</v>
      </c>
    </row>
    <row r="18" spans="1:11" s="114" customFormat="1" ht="18" customHeight="1">
      <c r="A18" s="188" t="s">
        <v>25</v>
      </c>
      <c r="B18" s="79" t="s">
        <v>26</v>
      </c>
      <c r="C18" s="157">
        <v>0</v>
      </c>
      <c r="D18" s="55">
        <f t="shared" si="0"/>
        <v>0</v>
      </c>
      <c r="E18" s="55">
        <f t="shared" si="1"/>
        <v>0</v>
      </c>
      <c r="F18" s="157">
        <v>207</v>
      </c>
      <c r="G18" s="55">
        <f t="shared" si="2"/>
        <v>119.34275007206688</v>
      </c>
      <c r="H18" s="55">
        <f t="shared" si="3"/>
        <v>53.626943005181346</v>
      </c>
      <c r="I18" s="53">
        <f t="shared" si="4"/>
        <v>207</v>
      </c>
      <c r="J18" s="55">
        <f t="shared" si="5"/>
        <v>104.4663133989402</v>
      </c>
      <c r="K18" s="56">
        <f t="shared" si="6"/>
        <v>50.985221674876847</v>
      </c>
    </row>
    <row r="19" spans="1:11" s="10" customFormat="1" ht="11.4">
      <c r="A19" s="189"/>
      <c r="B19" s="36" t="s">
        <v>27</v>
      </c>
      <c r="C19" s="160">
        <v>0</v>
      </c>
      <c r="D19" s="13">
        <f t="shared" si="0"/>
        <v>0</v>
      </c>
      <c r="E19" s="13">
        <f t="shared" si="1"/>
        <v>0</v>
      </c>
      <c r="F19" s="160">
        <v>203</v>
      </c>
      <c r="G19" s="13">
        <f t="shared" si="2"/>
        <v>117.03660997405592</v>
      </c>
      <c r="H19" s="13">
        <f t="shared" si="3"/>
        <v>52.590673575129536</v>
      </c>
      <c r="I19" s="145">
        <f t="shared" si="4"/>
        <v>203</v>
      </c>
      <c r="J19" s="13">
        <f t="shared" si="5"/>
        <v>102.44764067625536</v>
      </c>
      <c r="K19" s="81">
        <f t="shared" si="6"/>
        <v>50</v>
      </c>
    </row>
    <row r="20" spans="1:11" s="10" customFormat="1" ht="11.4">
      <c r="A20" s="189"/>
      <c r="B20" s="35" t="s">
        <v>56</v>
      </c>
      <c r="C20" s="160"/>
      <c r="D20" s="13">
        <f t="shared" si="0"/>
        <v>0</v>
      </c>
      <c r="E20" s="13">
        <f t="shared" si="1"/>
        <v>0</v>
      </c>
      <c r="F20" s="160">
        <v>0</v>
      </c>
      <c r="G20" s="13">
        <f t="shared" si="2"/>
        <v>0</v>
      </c>
      <c r="H20" s="13">
        <f t="shared" si="3"/>
        <v>0</v>
      </c>
      <c r="I20" s="145">
        <f t="shared" si="4"/>
        <v>0</v>
      </c>
      <c r="J20" s="13">
        <f t="shared" si="5"/>
        <v>0</v>
      </c>
      <c r="K20" s="81">
        <f t="shared" si="6"/>
        <v>0</v>
      </c>
    </row>
    <row r="21" spans="1:11" s="10" customFormat="1" ht="12" thickBot="1">
      <c r="A21" s="190"/>
      <c r="B21" s="54" t="s">
        <v>28</v>
      </c>
      <c r="C21" s="158"/>
      <c r="D21" s="59">
        <f t="shared" si="0"/>
        <v>0</v>
      </c>
      <c r="E21" s="59">
        <f t="shared" si="1"/>
        <v>0</v>
      </c>
      <c r="F21" s="158">
        <v>0</v>
      </c>
      <c r="G21" s="59">
        <f t="shared" si="2"/>
        <v>0</v>
      </c>
      <c r="H21" s="59">
        <f t="shared" si="3"/>
        <v>0</v>
      </c>
      <c r="I21" s="142">
        <f t="shared" si="4"/>
        <v>0</v>
      </c>
      <c r="J21" s="59">
        <f t="shared" si="5"/>
        <v>0</v>
      </c>
      <c r="K21" s="60">
        <f t="shared" si="6"/>
        <v>0</v>
      </c>
    </row>
    <row r="22" spans="1:11" s="114" customFormat="1" ht="19.5" customHeight="1">
      <c r="A22" s="188" t="s">
        <v>29</v>
      </c>
      <c r="B22" s="79" t="s">
        <v>30</v>
      </c>
      <c r="C22" s="157">
        <v>17</v>
      </c>
      <c r="D22" s="55">
        <f t="shared" si="0"/>
        <v>55.016181229773466</v>
      </c>
      <c r="E22" s="55">
        <f t="shared" si="1"/>
        <v>77.272727272727266</v>
      </c>
      <c r="F22" s="157">
        <v>23</v>
      </c>
      <c r="G22" s="55">
        <f t="shared" si="2"/>
        <v>13.260305563562987</v>
      </c>
      <c r="H22" s="55">
        <f t="shared" si="3"/>
        <v>5.9585492227979273</v>
      </c>
      <c r="I22" s="53">
        <f t="shared" si="4"/>
        <v>40</v>
      </c>
      <c r="J22" s="55">
        <f t="shared" si="5"/>
        <v>20.186727226848348</v>
      </c>
      <c r="K22" s="56">
        <f t="shared" si="6"/>
        <v>9.8522167487684733</v>
      </c>
    </row>
    <row r="23" spans="1:11" s="10" customFormat="1" ht="11.4">
      <c r="A23" s="189"/>
      <c r="B23" s="36" t="s">
        <v>31</v>
      </c>
      <c r="C23" s="160">
        <v>14</v>
      </c>
      <c r="D23" s="13">
        <f t="shared" si="0"/>
        <v>45.307443365695789</v>
      </c>
      <c r="E23" s="13">
        <f t="shared" si="1"/>
        <v>63.636363636363633</v>
      </c>
      <c r="F23" s="160">
        <v>5</v>
      </c>
      <c r="G23" s="13">
        <f t="shared" si="2"/>
        <v>2.8826751225136928</v>
      </c>
      <c r="H23" s="13">
        <f t="shared" si="3"/>
        <v>1.2953367875647668</v>
      </c>
      <c r="I23" s="145">
        <f t="shared" si="4"/>
        <v>19</v>
      </c>
      <c r="J23" s="13">
        <f t="shared" si="5"/>
        <v>9.5886954327529654</v>
      </c>
      <c r="K23" s="81">
        <f t="shared" si="6"/>
        <v>4.6798029556650249</v>
      </c>
    </row>
    <row r="24" spans="1:11" s="10" customFormat="1" ht="11.4">
      <c r="A24" s="189"/>
      <c r="B24" s="35" t="s">
        <v>51</v>
      </c>
      <c r="C24" s="160">
        <v>0</v>
      </c>
      <c r="D24" s="13">
        <f t="shared" si="0"/>
        <v>0</v>
      </c>
      <c r="E24" s="13">
        <f t="shared" si="1"/>
        <v>0</v>
      </c>
      <c r="F24" s="160">
        <v>3</v>
      </c>
      <c r="G24" s="13">
        <f t="shared" si="2"/>
        <v>1.7296050735082156</v>
      </c>
      <c r="H24" s="13">
        <f t="shared" si="3"/>
        <v>0.77720207253886009</v>
      </c>
      <c r="I24" s="145">
        <f t="shared" si="4"/>
        <v>3</v>
      </c>
      <c r="J24" s="13">
        <f t="shared" si="5"/>
        <v>1.5140045420136261</v>
      </c>
      <c r="K24" s="81">
        <f t="shared" si="6"/>
        <v>0.73891625615763545</v>
      </c>
    </row>
    <row r="25" spans="1:11" s="10" customFormat="1" ht="12" thickBot="1">
      <c r="A25" s="190"/>
      <c r="B25" s="78" t="s">
        <v>52</v>
      </c>
      <c r="C25" s="158">
        <v>3</v>
      </c>
      <c r="D25" s="59">
        <f t="shared" si="0"/>
        <v>9.7087378640776691</v>
      </c>
      <c r="E25" s="59">
        <f t="shared" si="1"/>
        <v>13.636363636363637</v>
      </c>
      <c r="F25" s="158">
        <v>12</v>
      </c>
      <c r="G25" s="59">
        <f t="shared" si="2"/>
        <v>6.9184202940328623</v>
      </c>
      <c r="H25" s="59">
        <f t="shared" si="3"/>
        <v>3.1088082901554404</v>
      </c>
      <c r="I25" s="142">
        <f t="shared" si="4"/>
        <v>15</v>
      </c>
      <c r="J25" s="59">
        <f t="shared" si="5"/>
        <v>7.5700227100681303</v>
      </c>
      <c r="K25" s="60">
        <f t="shared" si="6"/>
        <v>3.6945812807881775</v>
      </c>
    </row>
    <row r="26" spans="1:11" s="114" customFormat="1" ht="18.75" customHeight="1" thickBot="1">
      <c r="A26" s="137" t="s">
        <v>32</v>
      </c>
      <c r="B26" s="32" t="s">
        <v>33</v>
      </c>
      <c r="C26" s="159"/>
      <c r="D26" s="16">
        <f t="shared" si="0"/>
        <v>0</v>
      </c>
      <c r="E26" s="16">
        <f t="shared" si="1"/>
        <v>0</v>
      </c>
      <c r="F26" s="159">
        <v>5</v>
      </c>
      <c r="G26" s="16">
        <f t="shared" si="2"/>
        <v>2.8826751225136928</v>
      </c>
      <c r="H26" s="16">
        <f t="shared" si="3"/>
        <v>1.2953367875647668</v>
      </c>
      <c r="I26" s="72">
        <f t="shared" si="4"/>
        <v>5</v>
      </c>
      <c r="J26" s="16">
        <f t="shared" si="5"/>
        <v>2.5233409033560434</v>
      </c>
      <c r="K26" s="71">
        <f t="shared" si="6"/>
        <v>1.2315270935960592</v>
      </c>
    </row>
    <row r="27" spans="1:11" s="114" customFormat="1" ht="14.4" thickBot="1">
      <c r="A27" s="137" t="s">
        <v>34</v>
      </c>
      <c r="B27" s="32" t="s">
        <v>35</v>
      </c>
      <c r="C27" s="159"/>
      <c r="D27" s="16">
        <f t="shared" si="0"/>
        <v>0</v>
      </c>
      <c r="E27" s="16">
        <f t="shared" si="1"/>
        <v>0</v>
      </c>
      <c r="F27" s="159">
        <v>3</v>
      </c>
      <c r="G27" s="16">
        <f t="shared" si="2"/>
        <v>1.7296050735082156</v>
      </c>
      <c r="H27" s="16">
        <f t="shared" si="3"/>
        <v>0.77720207253886009</v>
      </c>
      <c r="I27" s="72">
        <f t="shared" si="4"/>
        <v>3</v>
      </c>
      <c r="J27" s="16">
        <f t="shared" si="5"/>
        <v>1.5140045420136261</v>
      </c>
      <c r="K27" s="71">
        <f t="shared" si="6"/>
        <v>0.73891625615763545</v>
      </c>
    </row>
    <row r="28" spans="1:11" s="114" customFormat="1" ht="24" customHeight="1" thickBot="1">
      <c r="A28" s="137" t="s">
        <v>36</v>
      </c>
      <c r="B28" s="32" t="s">
        <v>54</v>
      </c>
      <c r="C28" s="159"/>
      <c r="D28" s="16">
        <f t="shared" si="0"/>
        <v>0</v>
      </c>
      <c r="E28" s="16">
        <f t="shared" si="1"/>
        <v>0</v>
      </c>
      <c r="F28" s="159">
        <v>5</v>
      </c>
      <c r="G28" s="16">
        <f t="shared" si="2"/>
        <v>2.8826751225136928</v>
      </c>
      <c r="H28" s="16">
        <f t="shared" si="3"/>
        <v>1.2953367875647668</v>
      </c>
      <c r="I28" s="72">
        <f t="shared" si="4"/>
        <v>5</v>
      </c>
      <c r="J28" s="16">
        <f t="shared" si="5"/>
        <v>2.5233409033560434</v>
      </c>
      <c r="K28" s="71">
        <f t="shared" si="6"/>
        <v>1.2315270935960592</v>
      </c>
    </row>
    <row r="29" spans="1:11" s="114" customFormat="1" ht="13.8">
      <c r="A29" s="191" t="s">
        <v>38</v>
      </c>
      <c r="B29" s="79" t="s">
        <v>39</v>
      </c>
      <c r="C29" s="157"/>
      <c r="D29" s="55">
        <f t="shared" si="0"/>
        <v>0</v>
      </c>
      <c r="E29" s="55">
        <f t="shared" si="1"/>
        <v>0</v>
      </c>
      <c r="F29" s="157">
        <v>6</v>
      </c>
      <c r="G29" s="55">
        <f t="shared" si="2"/>
        <v>3.4592101470164311</v>
      </c>
      <c r="H29" s="55">
        <f t="shared" si="3"/>
        <v>1.5544041450777202</v>
      </c>
      <c r="I29" s="53">
        <f t="shared" si="4"/>
        <v>6</v>
      </c>
      <c r="J29" s="55">
        <f t="shared" si="5"/>
        <v>3.0280090840272522</v>
      </c>
      <c r="K29" s="56">
        <f t="shared" si="6"/>
        <v>1.4778325123152709</v>
      </c>
    </row>
    <row r="30" spans="1:11" s="10" customFormat="1" ht="12" thickBot="1">
      <c r="A30" s="192"/>
      <c r="B30" s="78" t="s">
        <v>40</v>
      </c>
      <c r="C30" s="158"/>
      <c r="D30" s="59">
        <f t="shared" si="0"/>
        <v>0</v>
      </c>
      <c r="E30" s="59">
        <f t="shared" si="1"/>
        <v>0</v>
      </c>
      <c r="F30" s="158">
        <v>3</v>
      </c>
      <c r="G30" s="59">
        <f t="shared" si="2"/>
        <v>1.7296050735082156</v>
      </c>
      <c r="H30" s="59">
        <f t="shared" si="3"/>
        <v>0.77720207253886009</v>
      </c>
      <c r="I30" s="142">
        <f t="shared" si="4"/>
        <v>3</v>
      </c>
      <c r="J30" s="59">
        <f t="shared" si="5"/>
        <v>1.5140045420136261</v>
      </c>
      <c r="K30" s="60">
        <f t="shared" si="6"/>
        <v>0.73891625615763545</v>
      </c>
    </row>
    <row r="31" spans="1:11" s="114" customFormat="1" ht="20.25" customHeight="1" thickBot="1">
      <c r="A31" s="137" t="s">
        <v>41</v>
      </c>
      <c r="B31" s="32" t="s">
        <v>42</v>
      </c>
      <c r="C31" s="159"/>
      <c r="D31" s="16">
        <f t="shared" si="0"/>
        <v>0</v>
      </c>
      <c r="E31" s="16">
        <f t="shared" si="1"/>
        <v>0</v>
      </c>
      <c r="F31" s="159">
        <v>0</v>
      </c>
      <c r="G31" s="16">
        <f t="shared" si="2"/>
        <v>0</v>
      </c>
      <c r="H31" s="16">
        <f t="shared" si="3"/>
        <v>0</v>
      </c>
      <c r="I31" s="72">
        <f t="shared" si="4"/>
        <v>0</v>
      </c>
      <c r="J31" s="16">
        <f t="shared" si="5"/>
        <v>0</v>
      </c>
      <c r="K31" s="71">
        <f t="shared" si="6"/>
        <v>0</v>
      </c>
    </row>
    <row r="32" spans="1:11" s="114" customFormat="1" ht="21.75" customHeight="1" thickBot="1">
      <c r="A32" s="137" t="s">
        <v>43</v>
      </c>
      <c r="B32" s="32" t="s">
        <v>58</v>
      </c>
      <c r="C32" s="159"/>
      <c r="D32" s="16">
        <f t="shared" si="0"/>
        <v>0</v>
      </c>
      <c r="E32" s="16">
        <f t="shared" si="1"/>
        <v>0</v>
      </c>
      <c r="F32" s="159"/>
      <c r="G32" s="16">
        <f t="shared" si="2"/>
        <v>0</v>
      </c>
      <c r="H32" s="16">
        <f t="shared" si="3"/>
        <v>0</v>
      </c>
      <c r="I32" s="72">
        <f t="shared" si="4"/>
        <v>0</v>
      </c>
      <c r="J32" s="16">
        <f t="shared" si="5"/>
        <v>0</v>
      </c>
      <c r="K32" s="71">
        <f t="shared" si="6"/>
        <v>0</v>
      </c>
    </row>
    <row r="33" spans="1:11" s="114" customFormat="1" ht="14.4" thickBot="1">
      <c r="A33" s="137" t="s">
        <v>45</v>
      </c>
      <c r="B33" s="32" t="s">
        <v>46</v>
      </c>
      <c r="C33" s="159"/>
      <c r="D33" s="16">
        <f t="shared" si="0"/>
        <v>0</v>
      </c>
      <c r="E33" s="16">
        <f t="shared" si="1"/>
        <v>0</v>
      </c>
      <c r="F33" s="159"/>
      <c r="G33" s="16">
        <f t="shared" si="2"/>
        <v>0</v>
      </c>
      <c r="H33" s="16">
        <f t="shared" si="3"/>
        <v>0</v>
      </c>
      <c r="I33" s="72">
        <f t="shared" si="4"/>
        <v>0</v>
      </c>
      <c r="J33" s="16">
        <f t="shared" si="5"/>
        <v>0</v>
      </c>
      <c r="K33" s="71">
        <f t="shared" si="6"/>
        <v>0</v>
      </c>
    </row>
    <row r="34" spans="1:11" s="114" customFormat="1" ht="14.4" thickBot="1">
      <c r="A34" s="137" t="s">
        <v>47</v>
      </c>
      <c r="B34" s="30" t="s">
        <v>48</v>
      </c>
      <c r="C34" s="159"/>
      <c r="D34" s="31">
        <f t="shared" si="0"/>
        <v>0</v>
      </c>
      <c r="E34" s="31">
        <f t="shared" si="1"/>
        <v>0</v>
      </c>
      <c r="F34" s="159"/>
      <c r="G34" s="31">
        <f t="shared" si="2"/>
        <v>0</v>
      </c>
      <c r="H34" s="31">
        <f t="shared" si="3"/>
        <v>0</v>
      </c>
      <c r="I34" s="109">
        <f t="shared" si="4"/>
        <v>0</v>
      </c>
      <c r="J34" s="31">
        <f t="shared" si="5"/>
        <v>0</v>
      </c>
      <c r="K34" s="88">
        <f t="shared" si="6"/>
        <v>0</v>
      </c>
    </row>
    <row r="35" spans="1:11" s="114" customFormat="1" ht="14.4" thickBot="1">
      <c r="A35" s="137" t="s">
        <v>49</v>
      </c>
      <c r="B35" s="30" t="s">
        <v>50</v>
      </c>
      <c r="C35" s="159">
        <v>1</v>
      </c>
      <c r="D35" s="31">
        <f t="shared" si="0"/>
        <v>3.2362459546925568</v>
      </c>
      <c r="E35" s="31">
        <f t="shared" si="1"/>
        <v>4.5454545454545459</v>
      </c>
      <c r="F35" s="159">
        <v>5</v>
      </c>
      <c r="G35" s="31">
        <f t="shared" si="2"/>
        <v>2.8826751225136928</v>
      </c>
      <c r="H35" s="31">
        <f t="shared" si="3"/>
        <v>1.2953367875647668</v>
      </c>
      <c r="I35" s="109">
        <f t="shared" si="4"/>
        <v>6</v>
      </c>
      <c r="J35" s="31">
        <f t="shared" si="5"/>
        <v>3.0280090840272522</v>
      </c>
      <c r="K35" s="88">
        <f t="shared" si="6"/>
        <v>1.4778325123152709</v>
      </c>
    </row>
    <row r="36" spans="1:11" s="114" customFormat="1" ht="13.8">
      <c r="A36" s="178" t="s">
        <v>62</v>
      </c>
      <c r="B36" s="91" t="s">
        <v>63</v>
      </c>
      <c r="C36" s="157">
        <v>0</v>
      </c>
      <c r="D36" s="57">
        <f t="shared" si="0"/>
        <v>0</v>
      </c>
      <c r="E36" s="57">
        <f t="shared" si="1"/>
        <v>0</v>
      </c>
      <c r="F36" s="157">
        <v>50</v>
      </c>
      <c r="G36" s="57">
        <f t="shared" si="2"/>
        <v>28.826751225136928</v>
      </c>
      <c r="H36" s="57">
        <f t="shared" si="3"/>
        <v>12.953367875647668</v>
      </c>
      <c r="I36" s="110">
        <f t="shared" si="4"/>
        <v>50</v>
      </c>
      <c r="J36" s="57">
        <f t="shared" si="5"/>
        <v>25.233409033560434</v>
      </c>
      <c r="K36" s="58">
        <f t="shared" si="6"/>
        <v>12.315270935960591</v>
      </c>
    </row>
    <row r="37" spans="1:11" s="10" customFormat="1" ht="11.4">
      <c r="A37" s="179"/>
      <c r="B37" s="34" t="s">
        <v>64</v>
      </c>
      <c r="C37" s="161">
        <v>0</v>
      </c>
      <c r="D37" s="148">
        <f t="shared" si="0"/>
        <v>0</v>
      </c>
      <c r="E37" s="148">
        <f t="shared" si="1"/>
        <v>0</v>
      </c>
      <c r="F37" s="170">
        <v>9</v>
      </c>
      <c r="G37" s="148">
        <f t="shared" si="2"/>
        <v>5.1888152205246465</v>
      </c>
      <c r="H37" s="148">
        <f t="shared" si="3"/>
        <v>2.3316062176165802</v>
      </c>
      <c r="I37" s="150">
        <f t="shared" si="4"/>
        <v>9</v>
      </c>
      <c r="J37" s="148">
        <f t="shared" si="5"/>
        <v>4.5420136260408785</v>
      </c>
      <c r="K37" s="151">
        <f t="shared" si="6"/>
        <v>2.2167487684729066</v>
      </c>
    </row>
    <row r="38" spans="1:11" s="10" customFormat="1" ht="12" thickBot="1">
      <c r="A38" s="180"/>
      <c r="B38" s="78" t="s">
        <v>65</v>
      </c>
      <c r="C38" s="162">
        <v>0</v>
      </c>
      <c r="D38" s="152">
        <f t="shared" si="0"/>
        <v>0</v>
      </c>
      <c r="E38" s="152">
        <f t="shared" si="1"/>
        <v>0</v>
      </c>
      <c r="F38" s="172">
        <v>5</v>
      </c>
      <c r="G38" s="152">
        <f t="shared" si="2"/>
        <v>2.8826751225136928</v>
      </c>
      <c r="H38" s="152">
        <f t="shared" si="3"/>
        <v>1.2953367875647668</v>
      </c>
      <c r="I38" s="154">
        <f t="shared" si="4"/>
        <v>5</v>
      </c>
      <c r="J38" s="152">
        <f t="shared" si="5"/>
        <v>2.5233409033560434</v>
      </c>
      <c r="K38" s="155">
        <f t="shared" si="6"/>
        <v>1.2315270935960592</v>
      </c>
    </row>
    <row r="39" spans="1:11" ht="19.2" customHeight="1" thickBot="1">
      <c r="A39" s="92"/>
      <c r="B39" s="93" t="s">
        <v>69</v>
      </c>
      <c r="C39" s="134">
        <v>22</v>
      </c>
      <c r="D39" s="131">
        <f t="shared" si="0"/>
        <v>71.19741100323624</v>
      </c>
      <c r="E39" s="131">
        <f t="shared" si="1"/>
        <v>100</v>
      </c>
      <c r="F39" s="134">
        <v>386</v>
      </c>
      <c r="G39" s="131">
        <f t="shared" si="2"/>
        <v>222.54251945805709</v>
      </c>
      <c r="H39" s="131">
        <f t="shared" si="3"/>
        <v>100</v>
      </c>
      <c r="I39" s="134">
        <f>I7+I9+I11+I12+SUM(I14:I18)+I22+SUM(I26:I29)+SUM(I31:I36)</f>
        <v>406</v>
      </c>
      <c r="J39" s="131">
        <f t="shared" si="5"/>
        <v>204.89528135251072</v>
      </c>
      <c r="K39" s="132">
        <f t="shared" si="6"/>
        <v>100</v>
      </c>
    </row>
    <row r="40" spans="1:11">
      <c r="A40" s="94"/>
      <c r="B40" s="95"/>
    </row>
    <row r="41" spans="1:11">
      <c r="A41" s="94"/>
      <c r="B41" s="98"/>
    </row>
    <row r="42" spans="1:11">
      <c r="A42" s="94"/>
      <c r="B42" s="96"/>
    </row>
    <row r="43" spans="1:11">
      <c r="A43" s="94"/>
      <c r="B43" s="96"/>
    </row>
  </sheetData>
  <mergeCells count="13">
    <mergeCell ref="A7:A8"/>
    <mergeCell ref="A9:A10"/>
    <mergeCell ref="C5:E5"/>
    <mergeCell ref="A36:A38"/>
    <mergeCell ref="A12:A13"/>
    <mergeCell ref="A18:A21"/>
    <mergeCell ref="A22:A25"/>
    <mergeCell ref="A29:A30"/>
    <mergeCell ref="F5:H5"/>
    <mergeCell ref="I5:K5"/>
    <mergeCell ref="A4:C4"/>
    <mergeCell ref="A5:A6"/>
    <mergeCell ref="B5:B6"/>
  </mergeCells>
  <phoneticPr fontId="0" type="noConversion"/>
  <printOptions horizontalCentered="1" verticalCentered="1"/>
  <pageMargins left="0.74803149606299213" right="0.74803149606299213" top="0.15748031496062992" bottom="0.39370078740157483" header="0" footer="0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  <pageSetUpPr fitToPage="1"/>
  </sheetPr>
  <dimension ref="A1:K43"/>
  <sheetViews>
    <sheetView tabSelected="1" workbookViewId="0">
      <selection activeCell="L5" sqref="A5:XFD6"/>
    </sheetView>
  </sheetViews>
  <sheetFormatPr defaultRowHeight="13.2"/>
  <cols>
    <col min="1" max="1" width="7.6640625" style="37" customWidth="1"/>
    <col min="2" max="2" width="53.6640625" style="1" customWidth="1"/>
    <col min="3" max="3" width="9.5546875" style="1" bestFit="1" customWidth="1"/>
    <col min="4" max="4" width="10.44140625" style="1" customWidth="1"/>
    <col min="5" max="5" width="8.88671875" style="1"/>
    <col min="6" max="6" width="9.5546875" style="1" bestFit="1" customWidth="1"/>
    <col min="7" max="7" width="10.44140625" style="1" customWidth="1"/>
    <col min="8" max="8" width="8.88671875" style="1"/>
    <col min="9" max="9" width="9.5546875" style="1" bestFit="1" customWidth="1"/>
    <col min="10" max="10" width="10" style="1" customWidth="1"/>
    <col min="11" max="11" width="8.88671875" style="4"/>
    <col min="12" max="16384" width="8.88671875" style="1"/>
  </cols>
  <sheetData>
    <row r="1" spans="1:11" ht="7.8" customHeight="1"/>
    <row r="2" spans="1:11">
      <c r="A2" s="40" t="s">
        <v>70</v>
      </c>
      <c r="B2" s="111"/>
      <c r="C2" s="111"/>
      <c r="D2" s="111"/>
      <c r="E2" s="111"/>
      <c r="F2" s="111"/>
      <c r="G2" s="111"/>
      <c r="H2" s="111"/>
      <c r="I2" s="111"/>
      <c r="J2" s="111"/>
      <c r="K2" s="19"/>
    </row>
    <row r="3" spans="1:11" ht="10.199999999999999" customHeight="1">
      <c r="A3" s="23"/>
      <c r="B3" s="3"/>
      <c r="C3" s="3"/>
      <c r="D3" s="3"/>
      <c r="E3" s="3"/>
      <c r="F3" s="3"/>
      <c r="G3" s="3"/>
      <c r="H3" s="112"/>
      <c r="I3" s="112"/>
      <c r="J3" s="112"/>
      <c r="K3" s="21"/>
    </row>
    <row r="4" spans="1:11">
      <c r="A4" s="177" t="s">
        <v>66</v>
      </c>
      <c r="B4" s="177"/>
      <c r="C4" s="177"/>
      <c r="D4" s="203">
        <v>31024</v>
      </c>
      <c r="E4" s="175"/>
      <c r="F4" s="175"/>
      <c r="G4" s="203">
        <v>174190</v>
      </c>
      <c r="H4" s="175"/>
      <c r="I4" s="175"/>
      <c r="J4" s="203">
        <v>205214</v>
      </c>
      <c r="K4" s="175"/>
    </row>
    <row r="5" spans="1:11" ht="20.399999999999999" customHeight="1">
      <c r="A5" s="184" t="s">
        <v>68</v>
      </c>
      <c r="B5" s="186" t="s">
        <v>53</v>
      </c>
      <c r="C5" s="181" t="s">
        <v>0</v>
      </c>
      <c r="D5" s="182"/>
      <c r="E5" s="183"/>
      <c r="F5" s="181" t="s">
        <v>1</v>
      </c>
      <c r="G5" s="182"/>
      <c r="H5" s="183"/>
      <c r="I5" s="181" t="s">
        <v>2</v>
      </c>
      <c r="J5" s="182"/>
      <c r="K5" s="183"/>
    </row>
    <row r="6" spans="1:11" ht="31.5" customHeight="1" thickBot="1">
      <c r="A6" s="185"/>
      <c r="B6" s="187"/>
      <c r="C6" s="25" t="s">
        <v>3</v>
      </c>
      <c r="D6" s="42" t="s">
        <v>4</v>
      </c>
      <c r="E6" s="42" t="s">
        <v>5</v>
      </c>
      <c r="F6" s="25" t="s">
        <v>3</v>
      </c>
      <c r="G6" s="42" t="s">
        <v>4</v>
      </c>
      <c r="H6" s="42" t="s">
        <v>5</v>
      </c>
      <c r="I6" s="176" t="s">
        <v>3</v>
      </c>
      <c r="J6" s="42" t="s">
        <v>4</v>
      </c>
      <c r="K6" s="42" t="s">
        <v>5</v>
      </c>
    </row>
    <row r="7" spans="1:11" ht="13.8">
      <c r="A7" s="191" t="s">
        <v>6</v>
      </c>
      <c r="B7" s="46" t="s">
        <v>7</v>
      </c>
      <c r="C7" s="135">
        <f>SUM(В.Търново:Сухиндол!C7)</f>
        <v>32042</v>
      </c>
      <c r="D7" s="49">
        <f t="shared" ref="D7:D39" si="0">C7*1000/$D$4</f>
        <v>1032.8133058277463</v>
      </c>
      <c r="E7" s="49">
        <f t="shared" ref="E7:E39" si="1">C7*100/C$39</f>
        <v>17.854078209800186</v>
      </c>
      <c r="F7" s="135">
        <f>SUM(В.Търново:Сухиндол!F7)</f>
        <v>19647</v>
      </c>
      <c r="G7" s="47">
        <f t="shared" ref="G7:G39" si="2">F7*1000/$G$4</f>
        <v>112.79063092025949</v>
      </c>
      <c r="H7" s="47">
        <f t="shared" ref="H7:H39" si="3">F7*100/F$39</f>
        <v>3.3464429459326421</v>
      </c>
      <c r="I7" s="110">
        <f t="shared" ref="I7:I38" si="4">C7+F7</f>
        <v>51689</v>
      </c>
      <c r="J7" s="47">
        <f t="shared" ref="J7:J39" si="5">I7*1000/$J$4</f>
        <v>251.87852680616334</v>
      </c>
      <c r="K7" s="48">
        <f t="shared" ref="K7:K39" si="6">I7*100/I$39</f>
        <v>6.7429200578683925</v>
      </c>
    </row>
    <row r="8" spans="1:11" s="10" customFormat="1" ht="12" customHeight="1" thickBot="1">
      <c r="A8" s="192"/>
      <c r="B8" s="54" t="s">
        <v>8</v>
      </c>
      <c r="C8" s="142">
        <f>SUM(В.Търново:Сухиндол!C8)</f>
        <v>923</v>
      </c>
      <c r="D8" s="59">
        <f t="shared" si="0"/>
        <v>29.751160391954617</v>
      </c>
      <c r="E8" s="59">
        <f t="shared" si="1"/>
        <v>0.5143035449611626</v>
      </c>
      <c r="F8" s="142">
        <f>SUM(В.Търново:Сухиндол!F8)</f>
        <v>213</v>
      </c>
      <c r="G8" s="18">
        <f t="shared" si="2"/>
        <v>1.2228026867213961</v>
      </c>
      <c r="H8" s="18">
        <f t="shared" si="3"/>
        <v>3.6279958644253714E-2</v>
      </c>
      <c r="I8" s="142">
        <f t="shared" si="4"/>
        <v>1136</v>
      </c>
      <c r="J8" s="18">
        <f t="shared" si="5"/>
        <v>5.5356846998742775</v>
      </c>
      <c r="K8" s="61">
        <f t="shared" si="6"/>
        <v>0.14819317815663863</v>
      </c>
    </row>
    <row r="9" spans="1:11" ht="17.25" customHeight="1">
      <c r="A9" s="191" t="s">
        <v>9</v>
      </c>
      <c r="B9" s="43" t="s">
        <v>10</v>
      </c>
      <c r="C9" s="113">
        <f>SUM(В.Търново:Сухиндол!C9)</f>
        <v>373</v>
      </c>
      <c r="D9" s="55">
        <f t="shared" si="0"/>
        <v>12.022949974213512</v>
      </c>
      <c r="E9" s="55">
        <f t="shared" si="1"/>
        <v>0.20783881069394761</v>
      </c>
      <c r="F9" s="113">
        <f>SUM(В.Търново:Сухиндол!F9)</f>
        <v>11579</v>
      </c>
      <c r="G9" s="68">
        <f t="shared" si="2"/>
        <v>66.47339112463402</v>
      </c>
      <c r="H9" s="68">
        <f t="shared" si="3"/>
        <v>1.9722330570038205</v>
      </c>
      <c r="I9" s="53">
        <f t="shared" si="4"/>
        <v>11952</v>
      </c>
      <c r="J9" s="68">
        <f t="shared" si="5"/>
        <v>58.241640433888527</v>
      </c>
      <c r="K9" s="48">
        <f t="shared" si="6"/>
        <v>1.5591592124367473</v>
      </c>
    </row>
    <row r="10" spans="1:11" s="10" customFormat="1" ht="12" customHeight="1" thickBot="1">
      <c r="A10" s="192"/>
      <c r="B10" s="54" t="s">
        <v>11</v>
      </c>
      <c r="C10" s="142">
        <f>SUM(В.Търново:Сухиндол!C10)</f>
        <v>25</v>
      </c>
      <c r="D10" s="59">
        <f t="shared" si="0"/>
        <v>0.80582774626095921</v>
      </c>
      <c r="E10" s="59">
        <f t="shared" si="1"/>
        <v>1.3930215193964316E-2</v>
      </c>
      <c r="F10" s="142">
        <f>SUM(В.Търново:Сухиндол!F10)</f>
        <v>5076</v>
      </c>
      <c r="G10" s="18">
        <f t="shared" si="2"/>
        <v>29.14059360468454</v>
      </c>
      <c r="H10" s="18">
        <f t="shared" si="3"/>
        <v>0.86458718346587726</v>
      </c>
      <c r="I10" s="142">
        <f t="shared" si="4"/>
        <v>5101</v>
      </c>
      <c r="J10" s="18">
        <f t="shared" si="5"/>
        <v>24.856978568713636</v>
      </c>
      <c r="K10" s="61">
        <f t="shared" si="6"/>
        <v>0.66543433255018802</v>
      </c>
    </row>
    <row r="11" spans="1:11" ht="19.5" customHeight="1" thickBot="1">
      <c r="A11" s="137" t="s">
        <v>12</v>
      </c>
      <c r="B11" s="32" t="s">
        <v>13</v>
      </c>
      <c r="C11" s="115">
        <f>SUM(В.Търново:Сухиндол!C11)</f>
        <v>308</v>
      </c>
      <c r="D11" s="16">
        <f t="shared" si="0"/>
        <v>9.9277978339350188</v>
      </c>
      <c r="E11" s="16">
        <f t="shared" si="1"/>
        <v>0.17162025118964039</v>
      </c>
      <c r="F11" s="115">
        <f>SUM(В.Търново:Сухиндол!F11)</f>
        <v>2567</v>
      </c>
      <c r="G11" s="17">
        <f>F11*1000/$G$4</f>
        <v>14.736781675182272</v>
      </c>
      <c r="H11" s="17">
        <f t="shared" si="3"/>
        <v>0.43723311661877601</v>
      </c>
      <c r="I11" s="72">
        <f>C11+F11</f>
        <v>2875</v>
      </c>
      <c r="J11" s="17">
        <f t="shared" si="5"/>
        <v>14.009765415614918</v>
      </c>
      <c r="K11" s="70">
        <f t="shared" si="6"/>
        <v>0.37504875633832396</v>
      </c>
    </row>
    <row r="12" spans="1:11" ht="26.4">
      <c r="A12" s="191" t="s">
        <v>14</v>
      </c>
      <c r="B12" s="43" t="s">
        <v>15</v>
      </c>
      <c r="C12" s="113">
        <f>SUM(В.Търново:Сухиндол!C12)</f>
        <v>717</v>
      </c>
      <c r="D12" s="55">
        <f t="shared" si="0"/>
        <v>23.11113976276431</v>
      </c>
      <c r="E12" s="55">
        <f t="shared" si="1"/>
        <v>0.39951857176289657</v>
      </c>
      <c r="F12" s="113">
        <f>SUM(В.Търново:Сухиндол!F12)</f>
        <v>45026</v>
      </c>
      <c r="G12" s="68">
        <f>F12*1000/$G$4</f>
        <v>258.48785808599803</v>
      </c>
      <c r="H12" s="68">
        <f t="shared" si="3"/>
        <v>7.669208534817689</v>
      </c>
      <c r="I12" s="53">
        <f>C12+F12</f>
        <v>45743</v>
      </c>
      <c r="J12" s="68">
        <f t="shared" si="5"/>
        <v>222.90389544572983</v>
      </c>
      <c r="K12" s="48">
        <f t="shared" si="6"/>
        <v>5.967254003890071</v>
      </c>
    </row>
    <row r="13" spans="1:11" s="10" customFormat="1" ht="12.75" customHeight="1" thickBot="1">
      <c r="A13" s="192"/>
      <c r="B13" s="78" t="s">
        <v>16</v>
      </c>
      <c r="C13" s="142">
        <f>SUM(В.Търново:Сухиндол!C13)</f>
        <v>141</v>
      </c>
      <c r="D13" s="59">
        <f t="shared" si="0"/>
        <v>4.5448684889118098</v>
      </c>
      <c r="E13" s="59">
        <f t="shared" si="1"/>
        <v>7.8566413693958739E-2</v>
      </c>
      <c r="F13" s="142">
        <f>SUM(В.Търново:Сухиндол!F13)</f>
        <v>25336</v>
      </c>
      <c r="G13" s="18">
        <f t="shared" si="2"/>
        <v>145.45037028532062</v>
      </c>
      <c r="H13" s="18">
        <f t="shared" si="3"/>
        <v>4.315441465778461</v>
      </c>
      <c r="I13" s="142">
        <f t="shared" si="4"/>
        <v>25477</v>
      </c>
      <c r="J13" s="18">
        <f t="shared" si="5"/>
        <v>124.14844991082479</v>
      </c>
      <c r="K13" s="61">
        <f t="shared" si="6"/>
        <v>3.3235190139935584</v>
      </c>
    </row>
    <row r="14" spans="1:11" ht="14.4" thickBot="1">
      <c r="A14" s="138" t="s">
        <v>17</v>
      </c>
      <c r="B14" s="28" t="s">
        <v>18</v>
      </c>
      <c r="C14" s="136">
        <f>SUM(В.Търново:Сухиндол!C14)</f>
        <v>922</v>
      </c>
      <c r="D14" s="31">
        <f t="shared" si="0"/>
        <v>29.718927282104179</v>
      </c>
      <c r="E14" s="31">
        <f t="shared" si="1"/>
        <v>0.51374633635340394</v>
      </c>
      <c r="F14" s="136">
        <f>SUM(В.Търново:Сухиндол!F14)</f>
        <v>13115</v>
      </c>
      <c r="G14" s="29">
        <f t="shared" si="2"/>
        <v>75.291348527470007</v>
      </c>
      <c r="H14" s="29">
        <f t="shared" si="3"/>
        <v>2.2338575475088613</v>
      </c>
      <c r="I14" s="109">
        <f t="shared" si="4"/>
        <v>14037</v>
      </c>
      <c r="J14" s="29">
        <f t="shared" si="5"/>
        <v>68.401765961386644</v>
      </c>
      <c r="K14" s="70">
        <f t="shared" si="6"/>
        <v>1.8311510931203665</v>
      </c>
    </row>
    <row r="15" spans="1:11" ht="14.4" thickBot="1">
      <c r="A15" s="138" t="s">
        <v>19</v>
      </c>
      <c r="B15" s="28" t="s">
        <v>20</v>
      </c>
      <c r="C15" s="136">
        <f>SUM(В.Търново:Сухиндол!C15)</f>
        <v>952</v>
      </c>
      <c r="D15" s="31">
        <f t="shared" si="0"/>
        <v>30.685920577617328</v>
      </c>
      <c r="E15" s="31">
        <f t="shared" si="1"/>
        <v>0.53046259458616118</v>
      </c>
      <c r="F15" s="136">
        <f>SUM(В.Търново:Сухиндол!F15)</f>
        <v>24924</v>
      </c>
      <c r="G15" s="29">
        <f t="shared" si="2"/>
        <v>143.08513691945578</v>
      </c>
      <c r="H15" s="29">
        <f t="shared" si="3"/>
        <v>4.2452661467107022</v>
      </c>
      <c r="I15" s="109">
        <f t="shared" si="4"/>
        <v>25876</v>
      </c>
      <c r="J15" s="29">
        <f t="shared" si="5"/>
        <v>126.09276170241796</v>
      </c>
      <c r="K15" s="70">
        <f t="shared" si="6"/>
        <v>3.3755692587862507</v>
      </c>
    </row>
    <row r="16" spans="1:11" ht="14.4" thickBot="1">
      <c r="A16" s="137" t="s">
        <v>21</v>
      </c>
      <c r="B16" s="30" t="s">
        <v>22</v>
      </c>
      <c r="C16" s="136">
        <f>SUM(В.Търново:Сухиндол!C16)</f>
        <v>8028</v>
      </c>
      <c r="D16" s="31">
        <f t="shared" si="0"/>
        <v>258.76740587931926</v>
      </c>
      <c r="E16" s="31">
        <f t="shared" si="1"/>
        <v>4.473270703085821</v>
      </c>
      <c r="F16" s="136">
        <f>SUM(В.Търново:Сухиндол!F16)</f>
        <v>37953</v>
      </c>
      <c r="G16" s="29">
        <f t="shared" si="2"/>
        <v>217.88277168608991</v>
      </c>
      <c r="H16" s="29">
        <f t="shared" si="3"/>
        <v>6.4644754480063904</v>
      </c>
      <c r="I16" s="109">
        <f t="shared" si="4"/>
        <v>45981</v>
      </c>
      <c r="J16" s="29">
        <f t="shared" si="5"/>
        <v>224.06366037404857</v>
      </c>
      <c r="K16" s="70">
        <f t="shared" si="6"/>
        <v>5.9983015183278177</v>
      </c>
    </row>
    <row r="17" spans="1:11" ht="14.4" thickBot="1">
      <c r="A17" s="138" t="s">
        <v>23</v>
      </c>
      <c r="B17" s="28" t="s">
        <v>24</v>
      </c>
      <c r="C17" s="136">
        <f>SUM(В.Търново:Сухиндол!C17)</f>
        <v>2592</v>
      </c>
      <c r="D17" s="31">
        <f t="shared" si="0"/>
        <v>83.548220732336262</v>
      </c>
      <c r="E17" s="31">
        <f t="shared" si="1"/>
        <v>1.4442847113102204</v>
      </c>
      <c r="F17" s="136">
        <f>SUM(В.Търново:Сухиндол!F17)</f>
        <v>13642</v>
      </c>
      <c r="G17" s="29">
        <f t="shared" si="2"/>
        <v>78.316780527010735</v>
      </c>
      <c r="H17" s="29">
        <f t="shared" si="3"/>
        <v>2.3236206376756301</v>
      </c>
      <c r="I17" s="109">
        <f t="shared" si="4"/>
        <v>16234</v>
      </c>
      <c r="J17" s="29">
        <f t="shared" si="5"/>
        <v>79.107663219858296</v>
      </c>
      <c r="K17" s="70">
        <f t="shared" si="6"/>
        <v>2.1177535688335136</v>
      </c>
    </row>
    <row r="18" spans="1:11" ht="13.8">
      <c r="A18" s="188" t="s">
        <v>25</v>
      </c>
      <c r="B18" s="80" t="s">
        <v>26</v>
      </c>
      <c r="C18" s="135">
        <f>SUM(В.Търново:Сухиндол!C18)</f>
        <v>445</v>
      </c>
      <c r="D18" s="49">
        <f t="shared" si="0"/>
        <v>14.343733883445076</v>
      </c>
      <c r="E18" s="49">
        <f t="shared" si="1"/>
        <v>0.24795783045256484</v>
      </c>
      <c r="F18" s="135">
        <f>SUM(В.Търново:Сухиндол!F18)</f>
        <v>182026</v>
      </c>
      <c r="G18" s="47">
        <f t="shared" si="2"/>
        <v>1044.9853608129054</v>
      </c>
      <c r="H18" s="47">
        <f t="shared" si="3"/>
        <v>31.004205409290737</v>
      </c>
      <c r="I18" s="110">
        <f t="shared" si="4"/>
        <v>182471</v>
      </c>
      <c r="J18" s="47">
        <f t="shared" si="5"/>
        <v>889.17422787918952</v>
      </c>
      <c r="K18" s="48">
        <f t="shared" si="6"/>
        <v>23.803659693151413</v>
      </c>
    </row>
    <row r="19" spans="1:11" s="10" customFormat="1" ht="11.25" customHeight="1">
      <c r="A19" s="189"/>
      <c r="B19" s="36" t="s">
        <v>27</v>
      </c>
      <c r="C19" s="145">
        <f>SUM(В.Търново:Сухиндол!C19)</f>
        <v>38</v>
      </c>
      <c r="D19" s="13">
        <f t="shared" si="0"/>
        <v>1.224858174316658</v>
      </c>
      <c r="E19" s="13">
        <f t="shared" si="1"/>
        <v>2.117392709482576E-2</v>
      </c>
      <c r="F19" s="145">
        <f>SUM(В.Търново:Сухиндол!F19)</f>
        <v>137410</v>
      </c>
      <c r="G19" s="11">
        <f t="shared" si="2"/>
        <v>788.85125437740396</v>
      </c>
      <c r="H19" s="11">
        <f t="shared" si="3"/>
        <v>23.404831536652125</v>
      </c>
      <c r="I19" s="145">
        <f t="shared" si="4"/>
        <v>137448</v>
      </c>
      <c r="J19" s="11">
        <f t="shared" si="5"/>
        <v>669.77886498971804</v>
      </c>
      <c r="K19" s="82">
        <f t="shared" si="6"/>
        <v>17.930330943022593</v>
      </c>
    </row>
    <row r="20" spans="1:11" s="10" customFormat="1" ht="12.75" customHeight="1">
      <c r="A20" s="189"/>
      <c r="B20" s="35" t="s">
        <v>56</v>
      </c>
      <c r="C20" s="145">
        <f>SUM(В.Търново:Сухиндол!C20)</f>
        <v>0</v>
      </c>
      <c r="D20" s="13">
        <f t="shared" si="0"/>
        <v>0</v>
      </c>
      <c r="E20" s="13">
        <f t="shared" si="1"/>
        <v>0</v>
      </c>
      <c r="F20" s="145">
        <f>SUM(В.Търново:Сухиндол!F20)</f>
        <v>12026</v>
      </c>
      <c r="G20" s="11">
        <f t="shared" si="2"/>
        <v>69.039554509443704</v>
      </c>
      <c r="H20" s="11">
        <f t="shared" si="3"/>
        <v>2.0483698716234513</v>
      </c>
      <c r="I20" s="145">
        <f t="shared" si="4"/>
        <v>12026</v>
      </c>
      <c r="J20" s="11">
        <f t="shared" si="5"/>
        <v>58.602239613281746</v>
      </c>
      <c r="K20" s="82">
        <f t="shared" si="6"/>
        <v>1.5688126412955423</v>
      </c>
    </row>
    <row r="21" spans="1:11" s="10" customFormat="1" ht="11.25" customHeight="1" thickBot="1">
      <c r="A21" s="190"/>
      <c r="B21" s="54" t="s">
        <v>28</v>
      </c>
      <c r="C21" s="142">
        <f>SUM(В.Търново:Сухиндол!C21)</f>
        <v>1</v>
      </c>
      <c r="D21" s="59">
        <f t="shared" si="0"/>
        <v>3.2233109850438368E-2</v>
      </c>
      <c r="E21" s="59">
        <f t="shared" si="1"/>
        <v>5.5720860775857264E-4</v>
      </c>
      <c r="F21" s="142">
        <f>SUM(В.Търново:Сухиндол!F21)</f>
        <v>7022</v>
      </c>
      <c r="G21" s="18">
        <f t="shared" si="2"/>
        <v>40.31230265801711</v>
      </c>
      <c r="H21" s="18">
        <f t="shared" si="3"/>
        <v>1.196046336149998</v>
      </c>
      <c r="I21" s="142">
        <f t="shared" si="4"/>
        <v>7023</v>
      </c>
      <c r="J21" s="18">
        <f t="shared" si="5"/>
        <v>34.222811309169941</v>
      </c>
      <c r="K21" s="61">
        <f t="shared" si="6"/>
        <v>0.91616257939619106</v>
      </c>
    </row>
    <row r="22" spans="1:11" ht="13.8">
      <c r="A22" s="188" t="s">
        <v>29</v>
      </c>
      <c r="B22" s="80" t="s">
        <v>30</v>
      </c>
      <c r="C22" s="135">
        <f>SUM(В.Търново:Сухиндол!C22)</f>
        <v>92542</v>
      </c>
      <c r="D22" s="49">
        <f t="shared" si="0"/>
        <v>2982.9164517792678</v>
      </c>
      <c r="E22" s="49">
        <f t="shared" si="1"/>
        <v>51.565198979193831</v>
      </c>
      <c r="F22" s="135">
        <f>SUM(В.Търново:Сухиндол!F22)</f>
        <v>41184</v>
      </c>
      <c r="G22" s="47">
        <f t="shared" si="2"/>
        <v>236.4314828635398</v>
      </c>
      <c r="H22" s="47">
        <f t="shared" si="3"/>
        <v>7.014806651666408</v>
      </c>
      <c r="I22" s="110">
        <f t="shared" si="4"/>
        <v>133726</v>
      </c>
      <c r="J22" s="47">
        <f t="shared" si="5"/>
        <v>651.64170085861588</v>
      </c>
      <c r="K22" s="48">
        <f t="shared" si="6"/>
        <v>17.444789561773465</v>
      </c>
    </row>
    <row r="23" spans="1:11" s="10" customFormat="1" ht="11.4">
      <c r="A23" s="189"/>
      <c r="B23" s="36" t="s">
        <v>31</v>
      </c>
      <c r="C23" s="145">
        <f>SUM(В.Търново:Сухиндол!C23)</f>
        <v>73168</v>
      </c>
      <c r="D23" s="13">
        <f t="shared" si="0"/>
        <v>2358.4321815368749</v>
      </c>
      <c r="E23" s="13">
        <f t="shared" si="1"/>
        <v>40.769839412479243</v>
      </c>
      <c r="F23" s="145">
        <f>SUM(В.Търново:Сухиндол!F23)</f>
        <v>14777</v>
      </c>
      <c r="G23" s="11">
        <f t="shared" si="2"/>
        <v>84.832653998507382</v>
      </c>
      <c r="H23" s="11">
        <f t="shared" si="3"/>
        <v>2.5169434220006437</v>
      </c>
      <c r="I23" s="145">
        <f t="shared" si="4"/>
        <v>87945</v>
      </c>
      <c r="J23" s="11">
        <f t="shared" si="5"/>
        <v>428.55263286130577</v>
      </c>
      <c r="K23" s="82">
        <f t="shared" si="6"/>
        <v>11.472578391712661</v>
      </c>
    </row>
    <row r="24" spans="1:11" s="10" customFormat="1" ht="11.4">
      <c r="A24" s="189"/>
      <c r="B24" s="35" t="s">
        <v>51</v>
      </c>
      <c r="C24" s="145">
        <f>SUM(В.Търново:Сухиндол!C24)</f>
        <v>471</v>
      </c>
      <c r="D24" s="13">
        <f t="shared" si="0"/>
        <v>15.181794739556473</v>
      </c>
      <c r="E24" s="13">
        <f t="shared" si="1"/>
        <v>0.26244525425428772</v>
      </c>
      <c r="F24" s="145">
        <f>SUM(В.Търново:Сухиндол!F24)</f>
        <v>2569</v>
      </c>
      <c r="G24" s="11">
        <f t="shared" si="2"/>
        <v>14.748263390550548</v>
      </c>
      <c r="H24" s="11">
        <f t="shared" si="3"/>
        <v>0.43757377350745441</v>
      </c>
      <c r="I24" s="145">
        <f t="shared" si="4"/>
        <v>3040</v>
      </c>
      <c r="J24" s="11">
        <f t="shared" si="5"/>
        <v>14.813804126424124</v>
      </c>
      <c r="K24" s="82">
        <f t="shared" si="6"/>
        <v>0.39657329365861038</v>
      </c>
    </row>
    <row r="25" spans="1:11" s="10" customFormat="1" ht="12" customHeight="1" thickBot="1">
      <c r="A25" s="190"/>
      <c r="B25" s="78" t="s">
        <v>52</v>
      </c>
      <c r="C25" s="142">
        <f>SUM(В.Търново:Сухиндол!C25)</f>
        <v>13292</v>
      </c>
      <c r="D25" s="59">
        <f t="shared" si="0"/>
        <v>428.4424961320268</v>
      </c>
      <c r="E25" s="59">
        <f t="shared" si="1"/>
        <v>7.4064168143269473</v>
      </c>
      <c r="F25" s="142">
        <f>SUM(В.Търново:Сухиндол!F25)</f>
        <v>8541</v>
      </c>
      <c r="G25" s="18">
        <f t="shared" si="2"/>
        <v>49.032665480222747</v>
      </c>
      <c r="H25" s="18">
        <f t="shared" si="3"/>
        <v>1.4547752431012722</v>
      </c>
      <c r="I25" s="142">
        <f t="shared" si="4"/>
        <v>21833</v>
      </c>
      <c r="J25" s="18">
        <f t="shared" si="5"/>
        <v>106.39137680665061</v>
      </c>
      <c r="K25" s="61">
        <f t="shared" si="6"/>
        <v>2.8481528685685662</v>
      </c>
    </row>
    <row r="26" spans="1:11" ht="14.4" thickBot="1">
      <c r="A26" s="137" t="s">
        <v>32</v>
      </c>
      <c r="B26" s="30" t="s">
        <v>33</v>
      </c>
      <c r="C26" s="136">
        <f>SUM(В.Търново:Сухиндол!C26)</f>
        <v>5401</v>
      </c>
      <c r="D26" s="31">
        <f t="shared" si="0"/>
        <v>174.09102630221764</v>
      </c>
      <c r="E26" s="31">
        <f t="shared" si="1"/>
        <v>3.0094836905040507</v>
      </c>
      <c r="F26" s="136">
        <f>SUM(В.Търново:Сухиндол!F26)</f>
        <v>20994</v>
      </c>
      <c r="G26" s="29">
        <f t="shared" si="2"/>
        <v>120.52356622079338</v>
      </c>
      <c r="H26" s="29">
        <f t="shared" si="3"/>
        <v>3.5758753604575704</v>
      </c>
      <c r="I26" s="109">
        <f t="shared" si="4"/>
        <v>26395</v>
      </c>
      <c r="J26" s="29">
        <f t="shared" si="5"/>
        <v>128.62182892005418</v>
      </c>
      <c r="K26" s="70">
        <f t="shared" si="6"/>
        <v>3.4432737125391517</v>
      </c>
    </row>
    <row r="27" spans="1:11" ht="14.4" thickBot="1">
      <c r="A27" s="137" t="s">
        <v>34</v>
      </c>
      <c r="B27" s="30" t="s">
        <v>35</v>
      </c>
      <c r="C27" s="136">
        <f>SUM(В.Търново:Сухиндол!C27)</f>
        <v>8389</v>
      </c>
      <c r="D27" s="31">
        <f t="shared" si="0"/>
        <v>270.40355853532748</v>
      </c>
      <c r="E27" s="31">
        <f t="shared" si="1"/>
        <v>4.6744230104866658</v>
      </c>
      <c r="F27" s="136">
        <f>SUM(В.Търново:Сухиндол!F27)</f>
        <v>13741</v>
      </c>
      <c r="G27" s="29">
        <f t="shared" si="2"/>
        <v>78.885125437740399</v>
      </c>
      <c r="H27" s="29">
        <f t="shared" si="3"/>
        <v>2.3404831536652124</v>
      </c>
      <c r="I27" s="109">
        <f t="shared" si="4"/>
        <v>22130</v>
      </c>
      <c r="J27" s="29">
        <f t="shared" si="5"/>
        <v>107.83864648610718</v>
      </c>
      <c r="K27" s="70">
        <f t="shared" si="6"/>
        <v>2.8868970357450818</v>
      </c>
    </row>
    <row r="28" spans="1:11" ht="24" customHeight="1" thickBot="1">
      <c r="A28" s="137" t="s">
        <v>36</v>
      </c>
      <c r="B28" s="30" t="s">
        <v>59</v>
      </c>
      <c r="C28" s="136">
        <f>SUM(В.Търново:Сухиндол!C28)</f>
        <v>1822</v>
      </c>
      <c r="D28" s="31">
        <f t="shared" si="0"/>
        <v>58.728726147498712</v>
      </c>
      <c r="E28" s="31">
        <f t="shared" si="1"/>
        <v>1.0152340833361193</v>
      </c>
      <c r="F28" s="136">
        <f>SUM(В.Търново:Сухиндол!F28)</f>
        <v>54610</v>
      </c>
      <c r="G28" s="29">
        <f t="shared" si="2"/>
        <v>313.50823813077676</v>
      </c>
      <c r="H28" s="29">
        <f t="shared" si="3"/>
        <v>9.3016363453647664</v>
      </c>
      <c r="I28" s="109">
        <f t="shared" si="4"/>
        <v>56432</v>
      </c>
      <c r="J28" s="29">
        <f t="shared" si="5"/>
        <v>274.99098502051515</v>
      </c>
      <c r="K28" s="70">
        <f t="shared" si="6"/>
        <v>7.3616526670206257</v>
      </c>
    </row>
    <row r="29" spans="1:11" ht="16.95" customHeight="1">
      <c r="A29" s="191" t="s">
        <v>38</v>
      </c>
      <c r="B29" s="80" t="s">
        <v>39</v>
      </c>
      <c r="C29" s="135">
        <f>SUM(В.Търново:Сухиндол!C29)</f>
        <v>3826</v>
      </c>
      <c r="D29" s="49">
        <f t="shared" si="0"/>
        <v>123.32387828777721</v>
      </c>
      <c r="E29" s="49">
        <f t="shared" si="1"/>
        <v>2.1318801332842989</v>
      </c>
      <c r="F29" s="135">
        <f>SUM(В.Търново:Сухиндол!F29)</f>
        <v>38520</v>
      </c>
      <c r="G29" s="47">
        <f t="shared" si="2"/>
        <v>221.13783799299614</v>
      </c>
      <c r="H29" s="47">
        <f t="shared" si="3"/>
        <v>6.5610516759467279</v>
      </c>
      <c r="I29" s="110">
        <f t="shared" si="4"/>
        <v>42346</v>
      </c>
      <c r="J29" s="47">
        <f t="shared" si="5"/>
        <v>206.35044392682761</v>
      </c>
      <c r="K29" s="48">
        <f t="shared" si="6"/>
        <v>5.5241094385748406</v>
      </c>
    </row>
    <row r="30" spans="1:11" s="10" customFormat="1" ht="12.75" customHeight="1" thickBot="1">
      <c r="A30" s="192"/>
      <c r="B30" s="78" t="s">
        <v>40</v>
      </c>
      <c r="C30" s="142">
        <f>SUM(В.Търново:Сухиндол!C30)</f>
        <v>2012</v>
      </c>
      <c r="D30" s="59">
        <f t="shared" si="0"/>
        <v>64.853017019082003</v>
      </c>
      <c r="E30" s="59">
        <f t="shared" si="1"/>
        <v>1.1211037188102482</v>
      </c>
      <c r="F30" s="142">
        <f>SUM(В.Търново:Сухиндол!F30)</f>
        <v>13847</v>
      </c>
      <c r="G30" s="18">
        <f t="shared" si="2"/>
        <v>79.493656352259023</v>
      </c>
      <c r="H30" s="18">
        <f t="shared" si="3"/>
        <v>2.35853796876517</v>
      </c>
      <c r="I30" s="142">
        <f t="shared" si="4"/>
        <v>15859</v>
      </c>
      <c r="J30" s="18">
        <f t="shared" si="5"/>
        <v>77.280302513473742</v>
      </c>
      <c r="K30" s="61">
        <f t="shared" si="6"/>
        <v>2.0688341658328628</v>
      </c>
    </row>
    <row r="31" spans="1:11" ht="14.4" thickBot="1">
      <c r="A31" s="137" t="s">
        <v>41</v>
      </c>
      <c r="B31" s="32" t="s">
        <v>42</v>
      </c>
      <c r="C31" s="115">
        <f>SUM(В.Търново:Сухиндол!C31)</f>
        <v>79</v>
      </c>
      <c r="D31" s="16">
        <f t="shared" si="0"/>
        <v>2.5464156781846312</v>
      </c>
      <c r="E31" s="16">
        <f t="shared" si="1"/>
        <v>4.4019480012927242E-2</v>
      </c>
      <c r="F31" s="115">
        <f>SUM(В.Търново:Сухиндол!F31)</f>
        <v>2472</v>
      </c>
      <c r="G31" s="17">
        <f t="shared" si="2"/>
        <v>14.191400195189161</v>
      </c>
      <c r="H31" s="17">
        <f t="shared" si="3"/>
        <v>0.42105191440655015</v>
      </c>
      <c r="I31" s="72">
        <f t="shared" si="4"/>
        <v>2551</v>
      </c>
      <c r="J31" s="17">
        <f t="shared" si="5"/>
        <v>12.430925765298664</v>
      </c>
      <c r="K31" s="70">
        <f t="shared" si="6"/>
        <v>0.33278239214576155</v>
      </c>
    </row>
    <row r="32" spans="1:11" ht="14.4" thickBot="1">
      <c r="A32" s="137" t="s">
        <v>43</v>
      </c>
      <c r="B32" s="32" t="s">
        <v>44</v>
      </c>
      <c r="C32" s="115">
        <f>SUM(В.Търново:Сухиндол!C32)</f>
        <v>249</v>
      </c>
      <c r="D32" s="16">
        <f t="shared" si="0"/>
        <v>8.0260443527591541</v>
      </c>
      <c r="E32" s="16">
        <f t="shared" si="1"/>
        <v>0.13874494333188458</v>
      </c>
      <c r="F32" s="115">
        <f>SUM(В.Търново:Сухиндол!F32)</f>
        <v>0</v>
      </c>
      <c r="G32" s="17">
        <f t="shared" si="2"/>
        <v>0</v>
      </c>
      <c r="H32" s="17">
        <f t="shared" si="3"/>
        <v>0</v>
      </c>
      <c r="I32" s="72">
        <f t="shared" si="4"/>
        <v>249</v>
      </c>
      <c r="J32" s="17">
        <f t="shared" si="5"/>
        <v>1.2133675090393443</v>
      </c>
      <c r="K32" s="70">
        <f t="shared" si="6"/>
        <v>3.2482483592432235E-2</v>
      </c>
    </row>
    <row r="33" spans="1:11" ht="14.4" thickBot="1">
      <c r="A33" s="137" t="s">
        <v>45</v>
      </c>
      <c r="B33" s="30" t="s">
        <v>46</v>
      </c>
      <c r="C33" s="136">
        <f>SUM(В.Търново:Сухиндол!C33)</f>
        <v>1353</v>
      </c>
      <c r="D33" s="31">
        <f t="shared" si="0"/>
        <v>43.611397627643115</v>
      </c>
      <c r="E33" s="31">
        <f t="shared" si="1"/>
        <v>0.75390324629734884</v>
      </c>
      <c r="F33" s="136">
        <f>SUM(В.Търново:Сухиндол!F33)</f>
        <v>234</v>
      </c>
      <c r="G33" s="29">
        <f t="shared" si="2"/>
        <v>1.3433606980882944</v>
      </c>
      <c r="H33" s="29">
        <f t="shared" si="3"/>
        <v>3.9856855975377317E-2</v>
      </c>
      <c r="I33" s="109">
        <f t="shared" si="4"/>
        <v>1587</v>
      </c>
      <c r="J33" s="29">
        <f t="shared" si="5"/>
        <v>7.7333905094194355</v>
      </c>
      <c r="K33" s="70">
        <f t="shared" si="6"/>
        <v>0.20702691349875485</v>
      </c>
    </row>
    <row r="34" spans="1:11" ht="14.4" thickBot="1">
      <c r="A34" s="137" t="s">
        <v>47</v>
      </c>
      <c r="B34" s="30" t="s">
        <v>48</v>
      </c>
      <c r="C34" s="136">
        <f>SUM(В.Търново:Сухиндол!C34)</f>
        <v>11914</v>
      </c>
      <c r="D34" s="31">
        <f t="shared" si="0"/>
        <v>384.02527075812276</v>
      </c>
      <c r="E34" s="31">
        <f t="shared" si="1"/>
        <v>6.6385833528356342</v>
      </c>
      <c r="F34" s="136">
        <f>SUM(В.Търново:Сухиндол!F34)</f>
        <v>14124</v>
      </c>
      <c r="G34" s="29">
        <f t="shared" si="2"/>
        <v>81.08387393076525</v>
      </c>
      <c r="H34" s="29">
        <f t="shared" si="3"/>
        <v>2.4057189478471335</v>
      </c>
      <c r="I34" s="109">
        <f t="shared" si="4"/>
        <v>26038</v>
      </c>
      <c r="J34" s="29">
        <f t="shared" si="5"/>
        <v>126.88218152757609</v>
      </c>
      <c r="K34" s="70">
        <f t="shared" si="6"/>
        <v>3.3967024408825321</v>
      </c>
    </row>
    <row r="35" spans="1:11" ht="14.4" thickBot="1">
      <c r="A35" s="137" t="s">
        <v>49</v>
      </c>
      <c r="B35" s="30" t="s">
        <v>50</v>
      </c>
      <c r="C35" s="136">
        <f>SUM(В.Търново:Сухиндол!C35)</f>
        <v>5707</v>
      </c>
      <c r="D35" s="31">
        <f t="shared" si="0"/>
        <v>183.95435791645178</v>
      </c>
      <c r="E35" s="31">
        <f t="shared" si="1"/>
        <v>3.1799895244781742</v>
      </c>
      <c r="F35" s="136">
        <f>SUM(В.Търново:Сухиндол!F35)</f>
        <v>23047</v>
      </c>
      <c r="G35" s="29">
        <f t="shared" si="2"/>
        <v>132.30954704632873</v>
      </c>
      <c r="H35" s="29">
        <f t="shared" si="3"/>
        <v>3.9255596566859876</v>
      </c>
      <c r="I35" s="109">
        <f t="shared" si="4"/>
        <v>28754</v>
      </c>
      <c r="J35" s="29">
        <f t="shared" si="5"/>
        <v>140.11714600368396</v>
      </c>
      <c r="K35" s="70">
        <f t="shared" si="6"/>
        <v>3.7510093703485801</v>
      </c>
    </row>
    <row r="36" spans="1:11" ht="13.8">
      <c r="A36" s="178" t="s">
        <v>62</v>
      </c>
      <c r="B36" s="91" t="s">
        <v>63</v>
      </c>
      <c r="C36" s="52">
        <f>SUM(В.Търново:Сухиндол!C36)</f>
        <v>1805</v>
      </c>
      <c r="D36" s="57">
        <f t="shared" si="0"/>
        <v>58.180763280041255</v>
      </c>
      <c r="E36" s="57">
        <f t="shared" si="1"/>
        <v>1.0057615370042237</v>
      </c>
      <c r="F36" s="52">
        <f>SUM(В.Търново:Сухиндол!F36)</f>
        <v>27696</v>
      </c>
      <c r="G36" s="57">
        <f t="shared" si="2"/>
        <v>158.99879441988634</v>
      </c>
      <c r="H36" s="57">
        <f t="shared" si="3"/>
        <v>4.7174165944190181</v>
      </c>
      <c r="I36" s="110">
        <f t="shared" si="4"/>
        <v>29501</v>
      </c>
      <c r="J36" s="57">
        <f t="shared" si="5"/>
        <v>143.757248530802</v>
      </c>
      <c r="K36" s="45">
        <f t="shared" si="6"/>
        <v>3.8484568211258767</v>
      </c>
    </row>
    <row r="37" spans="1:11" s="10" customFormat="1" ht="11.4">
      <c r="A37" s="179"/>
      <c r="B37" s="34" t="s">
        <v>64</v>
      </c>
      <c r="C37" s="149">
        <f>SUM(В.Търново:Сухиндол!C37)</f>
        <v>356</v>
      </c>
      <c r="D37" s="148">
        <f t="shared" si="0"/>
        <v>11.47498710675606</v>
      </c>
      <c r="E37" s="148">
        <f t="shared" si="1"/>
        <v>0.19836626436205188</v>
      </c>
      <c r="F37" s="149">
        <f>SUM(В.Търново:Сухиндол!F37)</f>
        <v>6539</v>
      </c>
      <c r="G37" s="148">
        <f t="shared" si="2"/>
        <v>37.539468396578449</v>
      </c>
      <c r="H37" s="148">
        <f t="shared" si="3"/>
        <v>1.1137776975341551</v>
      </c>
      <c r="I37" s="150">
        <f t="shared" si="4"/>
        <v>6895</v>
      </c>
      <c r="J37" s="148">
        <f t="shared" si="5"/>
        <v>33.599072188057342</v>
      </c>
      <c r="K37" s="151">
        <f t="shared" si="6"/>
        <v>0.89946475650530222</v>
      </c>
    </row>
    <row r="38" spans="1:11" s="10" customFormat="1" ht="12" thickBot="1">
      <c r="A38" s="180"/>
      <c r="B38" s="78" t="s">
        <v>65</v>
      </c>
      <c r="C38" s="149">
        <f>SUM(В.Търново:Сухиндол!C38)</f>
        <v>554</v>
      </c>
      <c r="D38" s="152">
        <f t="shared" si="0"/>
        <v>17.857142857142858</v>
      </c>
      <c r="E38" s="152">
        <f t="shared" si="1"/>
        <v>0.30869356869824927</v>
      </c>
      <c r="F38" s="153">
        <f>SUM(В.Търново:Сухиндол!F38)</f>
        <v>3620</v>
      </c>
      <c r="G38" s="152">
        <f t="shared" si="2"/>
        <v>20.781904816579598</v>
      </c>
      <c r="H38" s="152">
        <f t="shared" si="3"/>
        <v>0.61658896850797396</v>
      </c>
      <c r="I38" s="154">
        <f t="shared" si="4"/>
        <v>4174</v>
      </c>
      <c r="J38" s="152">
        <f t="shared" si="5"/>
        <v>20.339742902531018</v>
      </c>
      <c r="K38" s="155">
        <f t="shared" si="6"/>
        <v>0.5445055683325789</v>
      </c>
    </row>
    <row r="39" spans="1:11" ht="19.2" customHeight="1" thickBot="1">
      <c r="A39" s="92"/>
      <c r="B39" s="93" t="s">
        <v>69</v>
      </c>
      <c r="C39" s="134">
        <f>C7+C9+C11+C12+SUM(C14:C18)+C22+SUM(C26:C29)+SUM(C31:C36)</f>
        <v>179466</v>
      </c>
      <c r="D39" s="131">
        <f t="shared" si="0"/>
        <v>5784.7472924187723</v>
      </c>
      <c r="E39" s="131">
        <f t="shared" si="1"/>
        <v>100</v>
      </c>
      <c r="F39" s="134">
        <f>F7+F9+F11+F12+SUM(F14:F18)+F22+SUM(F26:F29)+SUM(F31:F36)</f>
        <v>587101</v>
      </c>
      <c r="G39" s="131">
        <f t="shared" si="2"/>
        <v>3370.4632872151101</v>
      </c>
      <c r="H39" s="131">
        <f t="shared" si="3"/>
        <v>100</v>
      </c>
      <c r="I39" s="134">
        <f>I7+I9+I11+I12+SUM(I14:I18)+I22+SUM(I26:I29)+SUM(I31:I36)</f>
        <v>766567</v>
      </c>
      <c r="J39" s="131">
        <f t="shared" si="5"/>
        <v>3735.4517722962373</v>
      </c>
      <c r="K39" s="133">
        <f t="shared" si="6"/>
        <v>100</v>
      </c>
    </row>
    <row r="40" spans="1:11">
      <c r="A40" s="94"/>
      <c r="B40" s="95"/>
    </row>
    <row r="41" spans="1:11">
      <c r="A41" s="94"/>
      <c r="B41" s="98"/>
    </row>
    <row r="42" spans="1:11">
      <c r="A42" s="94"/>
      <c r="B42" s="95"/>
    </row>
    <row r="43" spans="1:11">
      <c r="A43" s="94"/>
      <c r="B43" s="96"/>
    </row>
  </sheetData>
  <mergeCells count="13">
    <mergeCell ref="A4:C4"/>
    <mergeCell ref="C5:E5"/>
    <mergeCell ref="F5:H5"/>
    <mergeCell ref="I5:K5"/>
    <mergeCell ref="A36:A38"/>
    <mergeCell ref="A29:A30"/>
    <mergeCell ref="A5:A6"/>
    <mergeCell ref="B5:B6"/>
    <mergeCell ref="A22:A25"/>
    <mergeCell ref="A7:A8"/>
    <mergeCell ref="A9:A10"/>
    <mergeCell ref="A12:A13"/>
    <mergeCell ref="A18:A21"/>
  </mergeCells>
  <phoneticPr fontId="0" type="noConversion"/>
  <printOptions horizontalCentered="1" verticalCentered="1"/>
  <pageMargins left="0.35433070866141736" right="0.35433070866141736" top="0.19685039370078741" bottom="0.39370078740157483" header="0" footer="0"/>
  <pageSetup paperSize="9" scale="97" fitToHeight="0" orientation="landscape" blackAndWhite="1" r:id="rId1"/>
  <headerFooter alignWithMargins="0">
    <oddFooter>&amp;L&amp;Z&amp;F *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7" tint="0.79998168889431442"/>
  </sheetPr>
  <dimension ref="A1:K43"/>
  <sheetViews>
    <sheetView workbookViewId="0">
      <pane ySplit="6" topLeftCell="A7" activePane="bottomLeft" state="frozen"/>
      <selection activeCell="C6" sqref="C6:K6"/>
      <selection pane="bottomLeft" activeCell="L5" sqref="A5:XFD6"/>
    </sheetView>
  </sheetViews>
  <sheetFormatPr defaultRowHeight="13.2"/>
  <cols>
    <col min="1" max="1" width="7.6640625" style="39" customWidth="1"/>
    <col min="2" max="2" width="53.6640625" style="1" customWidth="1"/>
    <col min="3" max="3" width="9.109375" style="99" customWidth="1"/>
    <col min="4" max="4" width="10.44140625" style="1" customWidth="1"/>
    <col min="5" max="5" width="8.88671875" style="1"/>
    <col min="6" max="6" width="9.109375" style="99" customWidth="1"/>
    <col min="7" max="7" width="10.44140625" style="1" customWidth="1"/>
    <col min="8" max="8" width="8.88671875" style="1"/>
    <col min="9" max="9" width="9.5546875" style="101" bestFit="1" customWidth="1"/>
    <col min="10" max="10" width="10" style="1" customWidth="1"/>
    <col min="11" max="16384" width="8.88671875" style="1"/>
  </cols>
  <sheetData>
    <row r="1" spans="1:11" ht="7.8" customHeight="1"/>
    <row r="2" spans="1:11" ht="13.5" customHeight="1">
      <c r="A2" s="40" t="s">
        <v>70</v>
      </c>
      <c r="C2" s="1"/>
      <c r="F2" s="1"/>
      <c r="I2" s="1"/>
    </row>
    <row r="3" spans="1:11" ht="10.199999999999999" customHeight="1">
      <c r="A3" s="23"/>
      <c r="B3" s="3"/>
      <c r="C3" s="102"/>
      <c r="D3" s="3"/>
      <c r="E3" s="3"/>
      <c r="F3" s="102"/>
      <c r="G3" s="3"/>
      <c r="H3" s="112"/>
      <c r="I3" s="127"/>
      <c r="J3" s="112"/>
      <c r="K3" s="112"/>
    </row>
    <row r="4" spans="1:11">
      <c r="A4" s="177" t="s">
        <v>66</v>
      </c>
      <c r="B4" s="177"/>
      <c r="C4" s="177"/>
      <c r="D4" s="174">
        <v>5777.5</v>
      </c>
      <c r="E4" s="175"/>
      <c r="F4" s="108"/>
      <c r="G4" s="174">
        <v>32921</v>
      </c>
      <c r="H4" s="175"/>
      <c r="I4" s="108"/>
      <c r="J4" s="203">
        <v>37734.5</v>
      </c>
      <c r="K4" s="204"/>
    </row>
    <row r="5" spans="1:11" ht="20.399999999999999" customHeight="1">
      <c r="A5" s="184" t="s">
        <v>68</v>
      </c>
      <c r="B5" s="186" t="s">
        <v>53</v>
      </c>
      <c r="C5" s="181" t="s">
        <v>0</v>
      </c>
      <c r="D5" s="182"/>
      <c r="E5" s="183"/>
      <c r="F5" s="181" t="s">
        <v>1</v>
      </c>
      <c r="G5" s="182"/>
      <c r="H5" s="183"/>
      <c r="I5" s="181" t="s">
        <v>2</v>
      </c>
      <c r="J5" s="182"/>
      <c r="K5" s="183"/>
    </row>
    <row r="6" spans="1:11" ht="31.5" customHeight="1" thickBot="1">
      <c r="A6" s="185"/>
      <c r="B6" s="187"/>
      <c r="C6" s="25" t="s">
        <v>3</v>
      </c>
      <c r="D6" s="42" t="s">
        <v>4</v>
      </c>
      <c r="E6" s="42" t="s">
        <v>5</v>
      </c>
      <c r="F6" s="25" t="s">
        <v>3</v>
      </c>
      <c r="G6" s="42" t="s">
        <v>4</v>
      </c>
      <c r="H6" s="42" t="s">
        <v>5</v>
      </c>
      <c r="I6" s="176" t="s">
        <v>3</v>
      </c>
      <c r="J6" s="42" t="s">
        <v>4</v>
      </c>
      <c r="K6" s="42" t="s">
        <v>5</v>
      </c>
    </row>
    <row r="7" spans="1:11" ht="15" customHeight="1">
      <c r="A7" s="191" t="s">
        <v>6</v>
      </c>
      <c r="B7" s="43" t="s">
        <v>7</v>
      </c>
      <c r="C7" s="157">
        <v>9548</v>
      </c>
      <c r="D7" s="66">
        <f t="shared" ref="D7:D39" si="0">C7*1000/$D$4</f>
        <v>1652.6179143228039</v>
      </c>
      <c r="E7" s="66">
        <f t="shared" ref="E7:E35" si="1">C7*100/C$39</f>
        <v>22.694428598592889</v>
      </c>
      <c r="F7" s="157">
        <v>3375</v>
      </c>
      <c r="G7" s="66">
        <f t="shared" ref="G7:G39" si="2">F7*1000/$G$4</f>
        <v>102.51814950943167</v>
      </c>
      <c r="H7" s="66">
        <f t="shared" ref="H7:H35" si="3">F7*100/F$39</f>
        <v>2.4863160531298116</v>
      </c>
      <c r="I7" s="128">
        <f t="shared" ref="I7:I38" si="4">C7+F7</f>
        <v>12923</v>
      </c>
      <c r="J7" s="66">
        <f t="shared" ref="J7:J39" si="5">I7*1000/$J$4</f>
        <v>342.47174336482527</v>
      </c>
      <c r="K7" s="67">
        <f t="shared" ref="K7:K35" si="6">I7*100/I$39</f>
        <v>7.267665832466327</v>
      </c>
    </row>
    <row r="8" spans="1:11" s="10" customFormat="1" ht="12" thickBot="1">
      <c r="A8" s="192"/>
      <c r="B8" s="54" t="s">
        <v>8</v>
      </c>
      <c r="C8" s="158">
        <v>7</v>
      </c>
      <c r="D8" s="18">
        <f t="shared" si="0"/>
        <v>1.2115967113803547</v>
      </c>
      <c r="E8" s="18">
        <f t="shared" si="1"/>
        <v>1.6638144133865752E-2</v>
      </c>
      <c r="F8" s="158">
        <v>17</v>
      </c>
      <c r="G8" s="18">
        <f t="shared" si="2"/>
        <v>0.51638771604750766</v>
      </c>
      <c r="H8" s="18">
        <f t="shared" si="3"/>
        <v>1.2523666045394606E-2</v>
      </c>
      <c r="I8" s="144">
        <f t="shared" si="4"/>
        <v>24</v>
      </c>
      <c r="J8" s="18">
        <f t="shared" si="5"/>
        <v>0.63602273781287677</v>
      </c>
      <c r="K8" s="61">
        <f t="shared" si="6"/>
        <v>1.3497174029187639E-2</v>
      </c>
    </row>
    <row r="9" spans="1:11" ht="13.8">
      <c r="A9" s="191" t="s">
        <v>9</v>
      </c>
      <c r="B9" s="43" t="s">
        <v>10</v>
      </c>
      <c r="C9" s="157">
        <v>127</v>
      </c>
      <c r="D9" s="66">
        <f t="shared" si="0"/>
        <v>21.981826049329296</v>
      </c>
      <c r="E9" s="66">
        <f t="shared" si="1"/>
        <v>0.30186347214299297</v>
      </c>
      <c r="F9" s="157">
        <v>3012</v>
      </c>
      <c r="G9" s="66">
        <f t="shared" si="2"/>
        <v>91.491752984417246</v>
      </c>
      <c r="H9" s="66">
        <f t="shared" si="3"/>
        <v>2.2188989487487385</v>
      </c>
      <c r="I9" s="128">
        <f t="shared" si="4"/>
        <v>3139</v>
      </c>
      <c r="J9" s="66">
        <f t="shared" si="5"/>
        <v>83.186473916442509</v>
      </c>
      <c r="K9" s="67">
        <f t="shared" si="6"/>
        <v>1.7653178865674999</v>
      </c>
    </row>
    <row r="10" spans="1:11" s="10" customFormat="1" ht="12" thickBot="1">
      <c r="A10" s="192"/>
      <c r="B10" s="54" t="s">
        <v>11</v>
      </c>
      <c r="C10" s="158">
        <v>3</v>
      </c>
      <c r="D10" s="18">
        <f t="shared" si="0"/>
        <v>0.51925573344872344</v>
      </c>
      <c r="E10" s="18">
        <f t="shared" si="1"/>
        <v>7.1306332002281803E-3</v>
      </c>
      <c r="F10" s="158">
        <v>1144</v>
      </c>
      <c r="G10" s="18">
        <f t="shared" si="2"/>
        <v>34.749855715196986</v>
      </c>
      <c r="H10" s="18">
        <f t="shared" si="3"/>
        <v>0.84276905623126053</v>
      </c>
      <c r="I10" s="144">
        <f t="shared" si="4"/>
        <v>1147</v>
      </c>
      <c r="J10" s="18">
        <f t="shared" si="5"/>
        <v>30.396586677973737</v>
      </c>
      <c r="K10" s="61">
        <f t="shared" si="6"/>
        <v>0.64505244214492585</v>
      </c>
    </row>
    <row r="11" spans="1:11" ht="17.25" customHeight="1" thickBot="1">
      <c r="A11" s="137" t="s">
        <v>12</v>
      </c>
      <c r="B11" s="32" t="s">
        <v>13</v>
      </c>
      <c r="C11" s="159">
        <v>39</v>
      </c>
      <c r="D11" s="75">
        <f t="shared" si="0"/>
        <v>6.7503245348334051</v>
      </c>
      <c r="E11" s="75">
        <f t="shared" si="1"/>
        <v>9.2698231602966349E-2</v>
      </c>
      <c r="F11" s="159">
        <v>299</v>
      </c>
      <c r="G11" s="75">
        <f t="shared" si="2"/>
        <v>9.0823486528355755</v>
      </c>
      <c r="H11" s="75">
        <f t="shared" si="3"/>
        <v>0.22026918515135219</v>
      </c>
      <c r="I11" s="129">
        <f t="shared" si="4"/>
        <v>338</v>
      </c>
      <c r="J11" s="75">
        <f t="shared" si="5"/>
        <v>8.9573202241980159</v>
      </c>
      <c r="K11" s="76">
        <f t="shared" si="6"/>
        <v>0.19008520091105924</v>
      </c>
    </row>
    <row r="12" spans="1:11" ht="24" customHeight="1">
      <c r="A12" s="191" t="s">
        <v>14</v>
      </c>
      <c r="B12" s="43" t="s">
        <v>55</v>
      </c>
      <c r="C12" s="157">
        <v>213</v>
      </c>
      <c r="D12" s="66">
        <f t="shared" si="0"/>
        <v>36.867157074859371</v>
      </c>
      <c r="E12" s="66">
        <f t="shared" si="1"/>
        <v>0.50627495721620075</v>
      </c>
      <c r="F12" s="157">
        <v>11281</v>
      </c>
      <c r="G12" s="66">
        <f t="shared" si="2"/>
        <v>342.66881321952553</v>
      </c>
      <c r="H12" s="66">
        <f t="shared" si="3"/>
        <v>8.3105574504762671</v>
      </c>
      <c r="I12" s="128">
        <f t="shared" si="4"/>
        <v>11494</v>
      </c>
      <c r="J12" s="66">
        <f t="shared" si="5"/>
        <v>304.60188951755026</v>
      </c>
      <c r="K12" s="67">
        <f t="shared" si="6"/>
        <v>6.4640215954784468</v>
      </c>
    </row>
    <row r="13" spans="1:11" s="10" customFormat="1" ht="15" customHeight="1" thickBot="1">
      <c r="A13" s="192"/>
      <c r="B13" s="78" t="s">
        <v>16</v>
      </c>
      <c r="C13" s="158">
        <v>60</v>
      </c>
      <c r="D13" s="18">
        <f t="shared" si="0"/>
        <v>10.38511466897447</v>
      </c>
      <c r="E13" s="18">
        <f t="shared" si="1"/>
        <v>0.1426126640045636</v>
      </c>
      <c r="F13" s="158">
        <v>6858</v>
      </c>
      <c r="G13" s="18">
        <f t="shared" si="2"/>
        <v>208.31687980316516</v>
      </c>
      <c r="H13" s="18">
        <f t="shared" si="3"/>
        <v>5.0521942199597767</v>
      </c>
      <c r="I13" s="144">
        <f t="shared" si="4"/>
        <v>6918</v>
      </c>
      <c r="J13" s="18">
        <f t="shared" si="5"/>
        <v>183.33355417456175</v>
      </c>
      <c r="K13" s="61">
        <f t="shared" si="6"/>
        <v>3.8905604139133367</v>
      </c>
    </row>
    <row r="14" spans="1:11" ht="16.5" customHeight="1" thickBot="1">
      <c r="A14" s="138" t="s">
        <v>17</v>
      </c>
      <c r="B14" s="27" t="s">
        <v>18</v>
      </c>
      <c r="C14" s="159">
        <v>142</v>
      </c>
      <c r="D14" s="75">
        <f t="shared" si="0"/>
        <v>24.578104716572913</v>
      </c>
      <c r="E14" s="75">
        <f t="shared" si="1"/>
        <v>0.33751663814413385</v>
      </c>
      <c r="F14" s="159">
        <v>3011</v>
      </c>
      <c r="G14" s="75">
        <f t="shared" si="2"/>
        <v>91.461377236414449</v>
      </c>
      <c r="H14" s="75">
        <f t="shared" si="3"/>
        <v>2.218162262510774</v>
      </c>
      <c r="I14" s="129">
        <f t="shared" si="4"/>
        <v>3153</v>
      </c>
      <c r="J14" s="75">
        <f t="shared" si="5"/>
        <v>83.557487180166689</v>
      </c>
      <c r="K14" s="76">
        <f t="shared" si="6"/>
        <v>1.7731912380845261</v>
      </c>
    </row>
    <row r="15" spans="1:11" ht="15" customHeight="1" thickBot="1">
      <c r="A15" s="138" t="s">
        <v>19</v>
      </c>
      <c r="B15" s="27" t="s">
        <v>20</v>
      </c>
      <c r="C15" s="159">
        <v>199</v>
      </c>
      <c r="D15" s="75">
        <f t="shared" si="0"/>
        <v>34.44396365209866</v>
      </c>
      <c r="E15" s="75">
        <f t="shared" si="1"/>
        <v>0.47299866894846931</v>
      </c>
      <c r="F15" s="159">
        <v>4841</v>
      </c>
      <c r="G15" s="75">
        <f t="shared" si="2"/>
        <v>147.04899608152851</v>
      </c>
      <c r="H15" s="75">
        <f t="shared" si="3"/>
        <v>3.5662980779856053</v>
      </c>
      <c r="I15" s="129">
        <f t="shared" si="4"/>
        <v>5040</v>
      </c>
      <c r="J15" s="75">
        <f t="shared" si="5"/>
        <v>133.56477494070413</v>
      </c>
      <c r="K15" s="76">
        <f t="shared" si="6"/>
        <v>2.8344065461294043</v>
      </c>
    </row>
    <row r="16" spans="1:11" ht="14.25" customHeight="1" thickBot="1">
      <c r="A16" s="137" t="s">
        <v>21</v>
      </c>
      <c r="B16" s="32" t="s">
        <v>22</v>
      </c>
      <c r="C16" s="159">
        <v>1613</v>
      </c>
      <c r="D16" s="75">
        <f t="shared" si="0"/>
        <v>279.18649935093032</v>
      </c>
      <c r="E16" s="75">
        <f t="shared" si="1"/>
        <v>3.8339037839893515</v>
      </c>
      <c r="F16" s="159">
        <v>9277</v>
      </c>
      <c r="G16" s="75">
        <f t="shared" si="2"/>
        <v>281.79581422192524</v>
      </c>
      <c r="H16" s="75">
        <f t="shared" si="3"/>
        <v>6.8342382295956332</v>
      </c>
      <c r="I16" s="129">
        <f t="shared" si="4"/>
        <v>10890</v>
      </c>
      <c r="J16" s="75">
        <f t="shared" si="5"/>
        <v>288.59531728259287</v>
      </c>
      <c r="K16" s="76">
        <f t="shared" si="6"/>
        <v>6.1243427157438912</v>
      </c>
    </row>
    <row r="17" spans="1:11" ht="15" customHeight="1" thickBot="1">
      <c r="A17" s="138" t="s">
        <v>23</v>
      </c>
      <c r="B17" s="27" t="s">
        <v>24</v>
      </c>
      <c r="C17" s="159">
        <v>373</v>
      </c>
      <c r="D17" s="75">
        <f t="shared" si="0"/>
        <v>64.560796192124627</v>
      </c>
      <c r="E17" s="75">
        <f t="shared" si="1"/>
        <v>0.88657539456170376</v>
      </c>
      <c r="F17" s="159">
        <v>3598</v>
      </c>
      <c r="G17" s="75">
        <f t="shared" si="2"/>
        <v>109.29194131405485</v>
      </c>
      <c r="H17" s="75">
        <f t="shared" si="3"/>
        <v>2.6505970841958701</v>
      </c>
      <c r="I17" s="129">
        <f t="shared" si="4"/>
        <v>3971</v>
      </c>
      <c r="J17" s="75">
        <f t="shared" si="5"/>
        <v>105.23526216062224</v>
      </c>
      <c r="K17" s="76">
        <f t="shared" si="6"/>
        <v>2.2332199195793381</v>
      </c>
    </row>
    <row r="18" spans="1:11" ht="15.75" customHeight="1">
      <c r="A18" s="188" t="s">
        <v>25</v>
      </c>
      <c r="B18" s="79" t="s">
        <v>26</v>
      </c>
      <c r="C18" s="157">
        <v>59</v>
      </c>
      <c r="D18" s="66">
        <f t="shared" si="0"/>
        <v>10.212029424491561</v>
      </c>
      <c r="E18" s="66">
        <f t="shared" si="1"/>
        <v>0.14023578627115421</v>
      </c>
      <c r="F18" s="157">
        <v>42960</v>
      </c>
      <c r="G18" s="66">
        <f t="shared" si="2"/>
        <v>1304.9421342000546</v>
      </c>
      <c r="H18" s="66">
        <f t="shared" si="3"/>
        <v>31.648040782950133</v>
      </c>
      <c r="I18" s="128">
        <f t="shared" si="4"/>
        <v>43019</v>
      </c>
      <c r="J18" s="66">
        <f t="shared" si="5"/>
        <v>1140.0442565821729</v>
      </c>
      <c r="K18" s="67">
        <f t="shared" si="6"/>
        <v>24.193122065067627</v>
      </c>
    </row>
    <row r="19" spans="1:11" s="10" customFormat="1" ht="11.4">
      <c r="A19" s="189"/>
      <c r="B19" s="36" t="s">
        <v>27</v>
      </c>
      <c r="C19" s="160">
        <v>10</v>
      </c>
      <c r="D19" s="11">
        <f t="shared" si="0"/>
        <v>1.7308524448290783</v>
      </c>
      <c r="E19" s="11">
        <f t="shared" si="1"/>
        <v>2.3768777334093934E-2</v>
      </c>
      <c r="F19" s="160">
        <v>36423</v>
      </c>
      <c r="G19" s="11">
        <f t="shared" si="2"/>
        <v>1106.3758695057866</v>
      </c>
      <c r="H19" s="11">
        <f t="shared" si="3"/>
        <v>26.832322845376925</v>
      </c>
      <c r="I19" s="146">
        <f t="shared" si="4"/>
        <v>36433</v>
      </c>
      <c r="J19" s="11">
        <f t="shared" si="5"/>
        <v>965.50901694735592</v>
      </c>
      <c r="K19" s="82">
        <f t="shared" si="6"/>
        <v>20.489272558558053</v>
      </c>
    </row>
    <row r="20" spans="1:11" s="10" customFormat="1" ht="11.4">
      <c r="A20" s="189"/>
      <c r="B20" s="35" t="s">
        <v>56</v>
      </c>
      <c r="C20" s="167">
        <v>0</v>
      </c>
      <c r="D20" s="11">
        <f t="shared" si="0"/>
        <v>0</v>
      </c>
      <c r="E20" s="11">
        <f t="shared" si="1"/>
        <v>0</v>
      </c>
      <c r="F20" s="160">
        <v>1378</v>
      </c>
      <c r="G20" s="11">
        <f t="shared" si="2"/>
        <v>41.857780747850917</v>
      </c>
      <c r="H20" s="11">
        <f t="shared" si="3"/>
        <v>1.0151536359149276</v>
      </c>
      <c r="I20" s="146">
        <f t="shared" si="4"/>
        <v>1378</v>
      </c>
      <c r="J20" s="11">
        <f t="shared" si="5"/>
        <v>36.518305529422676</v>
      </c>
      <c r="K20" s="82">
        <f t="shared" si="6"/>
        <v>0.77496274217585692</v>
      </c>
    </row>
    <row r="21" spans="1:11" s="10" customFormat="1" ht="12" thickBot="1">
      <c r="A21" s="190"/>
      <c r="B21" s="54" t="s">
        <v>28</v>
      </c>
      <c r="C21" s="168">
        <v>0</v>
      </c>
      <c r="D21" s="18">
        <f t="shared" si="0"/>
        <v>0</v>
      </c>
      <c r="E21" s="18">
        <f t="shared" si="1"/>
        <v>0</v>
      </c>
      <c r="F21" s="158">
        <v>1571</v>
      </c>
      <c r="G21" s="18">
        <f t="shared" si="2"/>
        <v>47.720300112390269</v>
      </c>
      <c r="H21" s="18">
        <f t="shared" si="3"/>
        <v>1.1573340798420544</v>
      </c>
      <c r="I21" s="144">
        <f t="shared" si="4"/>
        <v>1571</v>
      </c>
      <c r="J21" s="18">
        <f t="shared" si="5"/>
        <v>41.632988379334563</v>
      </c>
      <c r="K21" s="61">
        <f t="shared" si="6"/>
        <v>0.88350251666057422</v>
      </c>
    </row>
    <row r="22" spans="1:11" ht="20.25" customHeight="1">
      <c r="A22" s="188" t="s">
        <v>29</v>
      </c>
      <c r="B22" s="79" t="s">
        <v>30</v>
      </c>
      <c r="C22" s="157">
        <v>21078</v>
      </c>
      <c r="D22" s="66">
        <f t="shared" si="0"/>
        <v>3648.2907832107312</v>
      </c>
      <c r="E22" s="66">
        <f t="shared" si="1"/>
        <v>50.099828864803193</v>
      </c>
      <c r="F22" s="157">
        <v>9410</v>
      </c>
      <c r="G22" s="66">
        <f t="shared" si="2"/>
        <v>285.83578870629691</v>
      </c>
      <c r="H22" s="66">
        <f t="shared" si="3"/>
        <v>6.9322174992448966</v>
      </c>
      <c r="I22" s="128">
        <f t="shared" si="4"/>
        <v>30488</v>
      </c>
      <c r="J22" s="66">
        <f t="shared" si="5"/>
        <v>807.96088460162446</v>
      </c>
      <c r="K22" s="67">
        <f t="shared" si="6"/>
        <v>17.145910075078032</v>
      </c>
    </row>
    <row r="23" spans="1:11" s="10" customFormat="1" ht="11.4">
      <c r="A23" s="189"/>
      <c r="B23" s="36" t="s">
        <v>31</v>
      </c>
      <c r="C23" s="160">
        <v>18080</v>
      </c>
      <c r="D23" s="11">
        <f t="shared" si="0"/>
        <v>3129.3812202509735</v>
      </c>
      <c r="E23" s="11">
        <f t="shared" si="1"/>
        <v>42.973949420041833</v>
      </c>
      <c r="F23" s="160">
        <v>3643</v>
      </c>
      <c r="G23" s="11">
        <f t="shared" si="2"/>
        <v>110.65884997418061</v>
      </c>
      <c r="H23" s="11">
        <f t="shared" si="3"/>
        <v>2.6837479649042675</v>
      </c>
      <c r="I23" s="146">
        <f t="shared" si="4"/>
        <v>21723</v>
      </c>
      <c r="J23" s="11">
        <f t="shared" si="5"/>
        <v>575.68008056288011</v>
      </c>
      <c r="K23" s="82">
        <f t="shared" si="6"/>
        <v>12.216629643168462</v>
      </c>
    </row>
    <row r="24" spans="1:11" s="10" customFormat="1" ht="11.4">
      <c r="A24" s="189"/>
      <c r="B24" s="35" t="s">
        <v>51</v>
      </c>
      <c r="C24" s="160">
        <v>116</v>
      </c>
      <c r="D24" s="11">
        <f t="shared" si="0"/>
        <v>20.077888360017308</v>
      </c>
      <c r="E24" s="11">
        <f t="shared" si="1"/>
        <v>0.27571781707548965</v>
      </c>
      <c r="F24" s="160">
        <v>636</v>
      </c>
      <c r="G24" s="11">
        <f t="shared" si="2"/>
        <v>19.318975729777346</v>
      </c>
      <c r="H24" s="11">
        <f t="shared" si="3"/>
        <v>0.46853244734535116</v>
      </c>
      <c r="I24" s="146">
        <f t="shared" si="4"/>
        <v>752</v>
      </c>
      <c r="J24" s="11">
        <f t="shared" si="5"/>
        <v>19.92871245147014</v>
      </c>
      <c r="K24" s="82">
        <f t="shared" si="6"/>
        <v>0.42291145291454602</v>
      </c>
    </row>
    <row r="25" spans="1:11" s="10" customFormat="1" ht="12" thickBot="1">
      <c r="A25" s="190"/>
      <c r="B25" s="78" t="s">
        <v>52</v>
      </c>
      <c r="C25" s="158">
        <v>2159</v>
      </c>
      <c r="D25" s="18">
        <f t="shared" si="0"/>
        <v>373.69104283859804</v>
      </c>
      <c r="E25" s="18">
        <f t="shared" si="1"/>
        <v>5.1316790264308807</v>
      </c>
      <c r="F25" s="158">
        <v>2028</v>
      </c>
      <c r="G25" s="18">
        <f t="shared" si="2"/>
        <v>61.602016949667387</v>
      </c>
      <c r="H25" s="18">
        <f t="shared" si="3"/>
        <v>1.4939996905917801</v>
      </c>
      <c r="I25" s="144">
        <f t="shared" si="4"/>
        <v>4187</v>
      </c>
      <c r="J25" s="18">
        <f t="shared" si="5"/>
        <v>110.95946680093813</v>
      </c>
      <c r="K25" s="61">
        <f t="shared" si="6"/>
        <v>2.3546944858420269</v>
      </c>
    </row>
    <row r="26" spans="1:11" ht="15" customHeight="1" thickBot="1">
      <c r="A26" s="137" t="s">
        <v>32</v>
      </c>
      <c r="B26" s="32" t="s">
        <v>33</v>
      </c>
      <c r="C26" s="159">
        <v>626</v>
      </c>
      <c r="D26" s="75">
        <f t="shared" si="0"/>
        <v>108.35136304630031</v>
      </c>
      <c r="E26" s="75">
        <f t="shared" si="1"/>
        <v>1.4879254611142803</v>
      </c>
      <c r="F26" s="159">
        <v>5158</v>
      </c>
      <c r="G26" s="75">
        <f t="shared" si="2"/>
        <v>156.67810819841438</v>
      </c>
      <c r="H26" s="75">
        <f t="shared" si="3"/>
        <v>3.7998276154203166</v>
      </c>
      <c r="I26" s="129">
        <f t="shared" si="4"/>
        <v>5784</v>
      </c>
      <c r="J26" s="75">
        <f t="shared" si="5"/>
        <v>153.28147981290331</v>
      </c>
      <c r="K26" s="76">
        <f t="shared" si="6"/>
        <v>3.2528189410342208</v>
      </c>
    </row>
    <row r="27" spans="1:11" ht="14.4" thickBot="1">
      <c r="A27" s="137" t="s">
        <v>34</v>
      </c>
      <c r="B27" s="32" t="s">
        <v>35</v>
      </c>
      <c r="C27" s="159">
        <v>1617</v>
      </c>
      <c r="D27" s="75">
        <f t="shared" si="0"/>
        <v>279.87884032886194</v>
      </c>
      <c r="E27" s="75">
        <f t="shared" si="1"/>
        <v>3.8434112949229893</v>
      </c>
      <c r="F27" s="159">
        <v>2123</v>
      </c>
      <c r="G27" s="75">
        <f t="shared" si="2"/>
        <v>64.487713009932875</v>
      </c>
      <c r="H27" s="75">
        <f t="shared" si="3"/>
        <v>1.5639848831983969</v>
      </c>
      <c r="I27" s="129">
        <f t="shared" si="4"/>
        <v>3740</v>
      </c>
      <c r="J27" s="75">
        <f t="shared" si="5"/>
        <v>99.113543309173309</v>
      </c>
      <c r="K27" s="76">
        <f t="shared" si="6"/>
        <v>2.1033096195484071</v>
      </c>
    </row>
    <row r="28" spans="1:11" ht="15.75" customHeight="1" thickBot="1">
      <c r="A28" s="137" t="s">
        <v>36</v>
      </c>
      <c r="B28" s="32" t="s">
        <v>60</v>
      </c>
      <c r="C28" s="159">
        <v>315</v>
      </c>
      <c r="D28" s="75">
        <f t="shared" si="0"/>
        <v>54.521852012115964</v>
      </c>
      <c r="E28" s="75">
        <f t="shared" si="1"/>
        <v>0.7487164860239589</v>
      </c>
      <c r="F28" s="159">
        <v>14141</v>
      </c>
      <c r="G28" s="75">
        <f t="shared" si="2"/>
        <v>429.543452507518</v>
      </c>
      <c r="H28" s="75">
        <f t="shared" si="3"/>
        <v>10.417480091054419</v>
      </c>
      <c r="I28" s="129">
        <f t="shared" si="4"/>
        <v>14456</v>
      </c>
      <c r="J28" s="75">
        <f t="shared" si="5"/>
        <v>383.09769574262282</v>
      </c>
      <c r="K28" s="76">
        <f t="shared" si="6"/>
        <v>8.129797823580688</v>
      </c>
    </row>
    <row r="29" spans="1:11" ht="15" customHeight="1">
      <c r="A29" s="191" t="s">
        <v>38</v>
      </c>
      <c r="B29" s="79" t="s">
        <v>39</v>
      </c>
      <c r="C29" s="157">
        <v>592</v>
      </c>
      <c r="D29" s="66">
        <f t="shared" si="0"/>
        <v>102.46646473388144</v>
      </c>
      <c r="E29" s="66">
        <f t="shared" si="1"/>
        <v>1.4071116181783609</v>
      </c>
      <c r="F29" s="157">
        <v>7454</v>
      </c>
      <c r="G29" s="66">
        <f t="shared" si="2"/>
        <v>226.42082561283073</v>
      </c>
      <c r="H29" s="66">
        <f t="shared" si="3"/>
        <v>5.4912592177865527</v>
      </c>
      <c r="I29" s="128">
        <f t="shared" si="4"/>
        <v>8046</v>
      </c>
      <c r="J29" s="66">
        <f t="shared" si="5"/>
        <v>213.22662285176696</v>
      </c>
      <c r="K29" s="67">
        <f t="shared" si="6"/>
        <v>4.524927593285156</v>
      </c>
    </row>
    <row r="30" spans="1:11" s="10" customFormat="1" ht="12" thickBot="1">
      <c r="A30" s="192"/>
      <c r="B30" s="78" t="s">
        <v>40</v>
      </c>
      <c r="C30" s="158">
        <v>354</v>
      </c>
      <c r="D30" s="18">
        <f t="shared" si="0"/>
        <v>61.272176546949375</v>
      </c>
      <c r="E30" s="18">
        <f t="shared" si="1"/>
        <v>0.84141471762692532</v>
      </c>
      <c r="F30" s="158">
        <v>3299</v>
      </c>
      <c r="G30" s="18">
        <f t="shared" si="2"/>
        <v>100.20959266121928</v>
      </c>
      <c r="H30" s="18">
        <f t="shared" si="3"/>
        <v>2.4303278990445181</v>
      </c>
      <c r="I30" s="144">
        <f t="shared" si="4"/>
        <v>3653</v>
      </c>
      <c r="J30" s="18">
        <f t="shared" si="5"/>
        <v>96.807960884601627</v>
      </c>
      <c r="K30" s="61">
        <f t="shared" si="6"/>
        <v>2.0543823636926017</v>
      </c>
    </row>
    <row r="31" spans="1:11" ht="17.25" customHeight="1" thickBot="1">
      <c r="A31" s="137" t="s">
        <v>41</v>
      </c>
      <c r="B31" s="32" t="s">
        <v>42</v>
      </c>
      <c r="C31" s="159">
        <v>11</v>
      </c>
      <c r="D31" s="75">
        <f t="shared" si="0"/>
        <v>1.9039376893119861</v>
      </c>
      <c r="E31" s="75">
        <f t="shared" si="1"/>
        <v>2.6145655067503326E-2</v>
      </c>
      <c r="F31" s="159">
        <v>159</v>
      </c>
      <c r="G31" s="75">
        <f t="shared" si="2"/>
        <v>4.8297439324443365</v>
      </c>
      <c r="H31" s="75">
        <f t="shared" si="3"/>
        <v>0.11713311183633779</v>
      </c>
      <c r="I31" s="129">
        <f t="shared" si="4"/>
        <v>170</v>
      </c>
      <c r="J31" s="75">
        <f t="shared" si="5"/>
        <v>4.505161059507877</v>
      </c>
      <c r="K31" s="76">
        <f t="shared" si="6"/>
        <v>9.5604982706745778E-2</v>
      </c>
    </row>
    <row r="32" spans="1:11" ht="17.399999999999999" customHeight="1" thickBot="1">
      <c r="A32" s="137" t="s">
        <v>43</v>
      </c>
      <c r="B32" s="32" t="s">
        <v>61</v>
      </c>
      <c r="C32" s="159">
        <v>59</v>
      </c>
      <c r="D32" s="75">
        <f t="shared" si="0"/>
        <v>10.212029424491561</v>
      </c>
      <c r="E32" s="75">
        <f t="shared" si="1"/>
        <v>0.14023578627115421</v>
      </c>
      <c r="F32" s="173">
        <v>0</v>
      </c>
      <c r="G32" s="75">
        <f t="shared" si="2"/>
        <v>0</v>
      </c>
      <c r="H32" s="75">
        <f t="shared" si="3"/>
        <v>0</v>
      </c>
      <c r="I32" s="129">
        <f t="shared" si="4"/>
        <v>59</v>
      </c>
      <c r="J32" s="75">
        <f t="shared" si="5"/>
        <v>1.5635558971233221</v>
      </c>
      <c r="K32" s="76">
        <f t="shared" si="6"/>
        <v>3.3180552821752946E-2</v>
      </c>
    </row>
    <row r="33" spans="1:11" ht="15.6" customHeight="1" thickBot="1">
      <c r="A33" s="137" t="s">
        <v>45</v>
      </c>
      <c r="B33" s="32" t="s">
        <v>46</v>
      </c>
      <c r="C33" s="159">
        <v>170</v>
      </c>
      <c r="D33" s="75">
        <f t="shared" si="0"/>
        <v>29.424491562094332</v>
      </c>
      <c r="E33" s="75">
        <f t="shared" si="1"/>
        <v>0.40406921467959689</v>
      </c>
      <c r="F33" s="159">
        <v>47</v>
      </c>
      <c r="G33" s="75">
        <f t="shared" si="2"/>
        <v>1.4276601561313447</v>
      </c>
      <c r="H33" s="75">
        <f t="shared" si="3"/>
        <v>3.4624253184326263E-2</v>
      </c>
      <c r="I33" s="129">
        <f t="shared" si="4"/>
        <v>217</v>
      </c>
      <c r="J33" s="75">
        <f t="shared" si="5"/>
        <v>5.7507055877247613</v>
      </c>
      <c r="K33" s="76">
        <f t="shared" si="6"/>
        <v>0.1220369485139049</v>
      </c>
    </row>
    <row r="34" spans="1:11" ht="15.6" customHeight="1" thickBot="1">
      <c r="A34" s="137" t="s">
        <v>47</v>
      </c>
      <c r="B34" s="30" t="s">
        <v>48</v>
      </c>
      <c r="C34" s="159">
        <v>3079</v>
      </c>
      <c r="D34" s="86">
        <f t="shared" si="0"/>
        <v>532.92946776287317</v>
      </c>
      <c r="E34" s="86">
        <f t="shared" si="1"/>
        <v>7.3184065411675228</v>
      </c>
      <c r="F34" s="159">
        <v>2670</v>
      </c>
      <c r="G34" s="86">
        <f t="shared" si="2"/>
        <v>81.103247167461504</v>
      </c>
      <c r="H34" s="86">
        <f t="shared" si="3"/>
        <v>1.9669522553649175</v>
      </c>
      <c r="I34" s="130">
        <f t="shared" si="4"/>
        <v>5749</v>
      </c>
      <c r="J34" s="86">
        <f t="shared" si="5"/>
        <v>152.35394665359286</v>
      </c>
      <c r="K34" s="87">
        <f t="shared" si="6"/>
        <v>3.2331355622416558</v>
      </c>
    </row>
    <row r="35" spans="1:11" ht="14.4" thickBot="1">
      <c r="A35" s="137" t="s">
        <v>49</v>
      </c>
      <c r="B35" s="30" t="s">
        <v>50</v>
      </c>
      <c r="C35" s="159">
        <v>1935</v>
      </c>
      <c r="D35" s="86">
        <f t="shared" si="0"/>
        <v>334.91994807442666</v>
      </c>
      <c r="E35" s="86">
        <f t="shared" si="1"/>
        <v>4.599258414147176</v>
      </c>
      <c r="F35" s="159">
        <v>5017</v>
      </c>
      <c r="G35" s="86">
        <f t="shared" si="2"/>
        <v>152.39512773002036</v>
      </c>
      <c r="H35" s="86">
        <f t="shared" si="3"/>
        <v>3.6959548558673374</v>
      </c>
      <c r="I35" s="130">
        <f t="shared" si="4"/>
        <v>6952</v>
      </c>
      <c r="J35" s="86">
        <f t="shared" si="5"/>
        <v>184.23458638646332</v>
      </c>
      <c r="K35" s="87">
        <f t="shared" si="6"/>
        <v>3.9096814104546862</v>
      </c>
    </row>
    <row r="36" spans="1:11" ht="13.8">
      <c r="A36" s="178" t="s">
        <v>62</v>
      </c>
      <c r="B36" s="91" t="s">
        <v>63</v>
      </c>
      <c r="C36" s="157">
        <v>277</v>
      </c>
      <c r="D36" s="57">
        <f t="shared" si="0"/>
        <v>47.944612721765466</v>
      </c>
      <c r="E36" s="57">
        <f t="shared" ref="E36:E39" si="7">C36*100/C$39</f>
        <v>0.65839513215440193</v>
      </c>
      <c r="F36" s="157">
        <v>7910</v>
      </c>
      <c r="G36" s="57">
        <f t="shared" si="2"/>
        <v>240.27216670210504</v>
      </c>
      <c r="H36" s="57">
        <f t="shared" ref="H36:H39" si="8">F36*100/F$39</f>
        <v>5.8271881422983141</v>
      </c>
      <c r="I36" s="110">
        <f t="shared" si="4"/>
        <v>8187</v>
      </c>
      <c r="J36" s="57">
        <f t="shared" si="5"/>
        <v>216.96325643641759</v>
      </c>
      <c r="K36" s="58">
        <f t="shared" ref="K36:K39" si="9">I36*100/I$39</f>
        <v>4.6042234907066337</v>
      </c>
    </row>
    <row r="37" spans="1:11" s="10" customFormat="1" ht="11.4">
      <c r="A37" s="179"/>
      <c r="B37" s="34" t="s">
        <v>64</v>
      </c>
      <c r="C37" s="170">
        <v>72</v>
      </c>
      <c r="D37" s="148">
        <f t="shared" si="0"/>
        <v>12.462137602769364</v>
      </c>
      <c r="E37" s="148">
        <f t="shared" si="7"/>
        <v>0.17113519680547631</v>
      </c>
      <c r="F37" s="170">
        <v>1817</v>
      </c>
      <c r="G37" s="148">
        <f t="shared" si="2"/>
        <v>55.192734121077734</v>
      </c>
      <c r="H37" s="148">
        <f t="shared" si="8"/>
        <v>1.3385588943812941</v>
      </c>
      <c r="I37" s="150">
        <f t="shared" si="4"/>
        <v>1889</v>
      </c>
      <c r="J37" s="148">
        <f t="shared" si="5"/>
        <v>50.060289655355177</v>
      </c>
      <c r="K37" s="151">
        <f t="shared" si="9"/>
        <v>1.0623400725473104</v>
      </c>
    </row>
    <row r="38" spans="1:11" s="10" customFormat="1" ht="12" thickBot="1">
      <c r="A38" s="180"/>
      <c r="B38" s="78" t="s">
        <v>65</v>
      </c>
      <c r="C38" s="158">
        <v>178</v>
      </c>
      <c r="D38" s="152">
        <f t="shared" si="0"/>
        <v>30.809173517957593</v>
      </c>
      <c r="E38" s="152">
        <f t="shared" si="7"/>
        <v>0.42308423654687205</v>
      </c>
      <c r="F38" s="172">
        <v>1681</v>
      </c>
      <c r="G38" s="152">
        <f t="shared" si="2"/>
        <v>51.061632392697668</v>
      </c>
      <c r="H38" s="152">
        <f t="shared" si="8"/>
        <v>1.2383695660181373</v>
      </c>
      <c r="I38" s="154">
        <f t="shared" si="4"/>
        <v>1859</v>
      </c>
      <c r="J38" s="152">
        <f t="shared" si="5"/>
        <v>49.265261233089085</v>
      </c>
      <c r="K38" s="155">
        <f t="shared" si="9"/>
        <v>1.0454686050108259</v>
      </c>
    </row>
    <row r="39" spans="1:11" ht="19.2" customHeight="1" thickBot="1">
      <c r="A39" s="92"/>
      <c r="B39" s="93" t="s">
        <v>69</v>
      </c>
      <c r="C39" s="134">
        <v>42072</v>
      </c>
      <c r="D39" s="131">
        <f t="shared" si="0"/>
        <v>7282.0424058848985</v>
      </c>
      <c r="E39" s="131">
        <f t="shared" si="7"/>
        <v>100</v>
      </c>
      <c r="F39" s="134">
        <v>135743</v>
      </c>
      <c r="G39" s="131">
        <f t="shared" si="2"/>
        <v>4123.2951611433427</v>
      </c>
      <c r="H39" s="131">
        <f t="shared" si="8"/>
        <v>100</v>
      </c>
      <c r="I39" s="134">
        <f>I7+I9+I11+I12+SUM(I14:I18)+I22+SUM(I26:I29)+SUM(I31:I36)</f>
        <v>177815</v>
      </c>
      <c r="J39" s="131">
        <f t="shared" si="5"/>
        <v>4712.2659635081955</v>
      </c>
      <c r="K39" s="132">
        <f t="shared" si="9"/>
        <v>100</v>
      </c>
    </row>
    <row r="40" spans="1:11">
      <c r="A40" s="97"/>
      <c r="B40" s="95"/>
    </row>
    <row r="41" spans="1:11">
      <c r="A41" s="97"/>
      <c r="B41" s="98" t="s">
        <v>67</v>
      </c>
    </row>
    <row r="42" spans="1:11">
      <c r="A42" s="97"/>
      <c r="B42" s="96"/>
    </row>
    <row r="43" spans="1:11">
      <c r="A43" s="97"/>
      <c r="B43" s="96"/>
    </row>
  </sheetData>
  <mergeCells count="13">
    <mergeCell ref="A4:C4"/>
    <mergeCell ref="A36:A38"/>
    <mergeCell ref="C5:E5"/>
    <mergeCell ref="F5:H5"/>
    <mergeCell ref="I5:K5"/>
    <mergeCell ref="A5:A6"/>
    <mergeCell ref="B5:B6"/>
    <mergeCell ref="A22:A25"/>
    <mergeCell ref="A29:A30"/>
    <mergeCell ref="A7:A8"/>
    <mergeCell ref="A9:A10"/>
    <mergeCell ref="A12:A13"/>
    <mergeCell ref="A18:A21"/>
  </mergeCells>
  <phoneticPr fontId="0" type="noConversion"/>
  <printOptions horizontalCentered="1" verticalCentered="1"/>
  <pageMargins left="0.74803149606299213" right="0.74803149606299213" top="0.15748031496062992" bottom="0.43307086614173229" header="0" footer="0.19685039370078741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7" tint="0.79998168889431442"/>
  </sheetPr>
  <dimension ref="A1:K43"/>
  <sheetViews>
    <sheetView workbookViewId="0">
      <selection activeCell="L5" sqref="A5:XFD6"/>
    </sheetView>
  </sheetViews>
  <sheetFormatPr defaultRowHeight="13.2"/>
  <cols>
    <col min="1" max="1" width="7.6640625" style="37" customWidth="1"/>
    <col min="2" max="2" width="53.6640625" style="1" customWidth="1"/>
    <col min="3" max="3" width="9.109375" style="4" customWidth="1"/>
    <col min="4" max="4" width="10.44140625" style="1" customWidth="1"/>
    <col min="5" max="5" width="8.88671875" style="1"/>
    <col min="6" max="6" width="9.109375" style="4" customWidth="1"/>
    <col min="7" max="7" width="10.44140625" style="1" customWidth="1"/>
    <col min="8" max="9" width="8.88671875" style="1"/>
    <col min="10" max="10" width="10" style="1" customWidth="1"/>
    <col min="11" max="16384" width="8.88671875" style="1"/>
  </cols>
  <sheetData>
    <row r="1" spans="1:11" ht="7.8" customHeight="1"/>
    <row r="2" spans="1:11" ht="14.25" customHeight="1">
      <c r="A2" s="40" t="s">
        <v>70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0.199999999999999" customHeight="1">
      <c r="A3" s="23"/>
      <c r="B3" s="3"/>
      <c r="C3" s="20"/>
      <c r="D3" s="3"/>
      <c r="E3" s="3"/>
      <c r="F3" s="20"/>
      <c r="G3" s="3"/>
      <c r="H3" s="112"/>
      <c r="I3" s="112"/>
      <c r="J3" s="112"/>
      <c r="K3" s="112"/>
    </row>
    <row r="4" spans="1:11" ht="13.5" customHeight="1">
      <c r="A4" s="177" t="s">
        <v>66</v>
      </c>
      <c r="B4" s="177"/>
      <c r="C4" s="177"/>
      <c r="D4" s="174">
        <v>1239.5</v>
      </c>
      <c r="E4" s="175"/>
      <c r="F4" s="175"/>
      <c r="G4" s="174">
        <v>6673</v>
      </c>
      <c r="H4" s="175"/>
      <c r="I4" s="175"/>
      <c r="J4" s="203">
        <v>7615.5</v>
      </c>
      <c r="K4" s="204"/>
    </row>
    <row r="5" spans="1:11" ht="20.399999999999999" customHeight="1">
      <c r="A5" s="184" t="s">
        <v>68</v>
      </c>
      <c r="B5" s="186" t="s">
        <v>53</v>
      </c>
      <c r="C5" s="181" t="s">
        <v>0</v>
      </c>
      <c r="D5" s="182"/>
      <c r="E5" s="183"/>
      <c r="F5" s="181" t="s">
        <v>1</v>
      </c>
      <c r="G5" s="182"/>
      <c r="H5" s="183"/>
      <c r="I5" s="181" t="s">
        <v>2</v>
      </c>
      <c r="J5" s="182"/>
      <c r="K5" s="183"/>
    </row>
    <row r="6" spans="1:11" ht="31.5" customHeight="1" thickBot="1">
      <c r="A6" s="185"/>
      <c r="B6" s="187"/>
      <c r="C6" s="25" t="s">
        <v>3</v>
      </c>
      <c r="D6" s="42" t="s">
        <v>4</v>
      </c>
      <c r="E6" s="42" t="s">
        <v>5</v>
      </c>
      <c r="F6" s="25" t="s">
        <v>3</v>
      </c>
      <c r="G6" s="42" t="s">
        <v>4</v>
      </c>
      <c r="H6" s="42" t="s">
        <v>5</v>
      </c>
      <c r="I6" s="176" t="s">
        <v>3</v>
      </c>
      <c r="J6" s="42" t="s">
        <v>4</v>
      </c>
      <c r="K6" s="42" t="s">
        <v>5</v>
      </c>
    </row>
    <row r="7" spans="1:11" ht="18" customHeight="1">
      <c r="A7" s="191" t="s">
        <v>6</v>
      </c>
      <c r="B7" s="43" t="s">
        <v>7</v>
      </c>
      <c r="C7" s="157">
        <v>467</v>
      </c>
      <c r="D7" s="62">
        <f t="shared" ref="D7:D39" si="0">C7*1000/$D$4</f>
        <v>376.76482452601857</v>
      </c>
      <c r="E7" s="62">
        <f t="shared" ref="E7:E35" si="1">C7*100/C$39</f>
        <v>24.284971398855955</v>
      </c>
      <c r="F7" s="157">
        <v>1040</v>
      </c>
      <c r="G7" s="62">
        <f t="shared" ref="G7:G39" si="2">F7*1000/$G$4</f>
        <v>155.85194065637646</v>
      </c>
      <c r="H7" s="62">
        <f t="shared" ref="H7:H35" si="3">F7*100/F$39</f>
        <v>9.4493912411411962</v>
      </c>
      <c r="I7" s="53">
        <f t="shared" ref="I7:I38" si="4">C7+F7</f>
        <v>1507</v>
      </c>
      <c r="J7" s="62">
        <f t="shared" ref="J7:J39" si="5">I7*1000/$J$4</f>
        <v>197.88589061781892</v>
      </c>
      <c r="K7" s="63">
        <f t="shared" ref="K7:K35" si="6">I7*100/I$39</f>
        <v>11.655967205507</v>
      </c>
    </row>
    <row r="8" spans="1:11" s="10" customFormat="1" ht="12.6" thickBot="1">
      <c r="A8" s="192"/>
      <c r="B8" s="123" t="s">
        <v>8</v>
      </c>
      <c r="C8" s="162">
        <v>18</v>
      </c>
      <c r="D8" s="64">
        <f t="shared" si="0"/>
        <v>14.521984671238403</v>
      </c>
      <c r="E8" s="64">
        <f t="shared" si="1"/>
        <v>0.93603744149765988</v>
      </c>
      <c r="F8" s="162">
        <v>18</v>
      </c>
      <c r="G8" s="64">
        <f t="shared" si="2"/>
        <v>2.6974374344372847</v>
      </c>
      <c r="H8" s="64">
        <f t="shared" si="3"/>
        <v>0.16354715609667453</v>
      </c>
      <c r="I8" s="144">
        <f t="shared" si="4"/>
        <v>36</v>
      </c>
      <c r="J8" s="64">
        <f t="shared" si="5"/>
        <v>4.7272011030135905</v>
      </c>
      <c r="K8" s="65">
        <f t="shared" si="6"/>
        <v>0.27844380849253614</v>
      </c>
    </row>
    <row r="9" spans="1:11" ht="13.8">
      <c r="A9" s="191" t="s">
        <v>9</v>
      </c>
      <c r="B9" s="43" t="s">
        <v>10</v>
      </c>
      <c r="C9" s="166">
        <v>9</v>
      </c>
      <c r="D9" s="62">
        <f t="shared" si="0"/>
        <v>7.2609923356192017</v>
      </c>
      <c r="E9" s="62">
        <f t="shared" si="1"/>
        <v>0.46801872074882994</v>
      </c>
      <c r="F9" s="157">
        <v>210</v>
      </c>
      <c r="G9" s="62">
        <f t="shared" si="2"/>
        <v>31.47010340176832</v>
      </c>
      <c r="H9" s="62">
        <f t="shared" si="3"/>
        <v>1.908050154461203</v>
      </c>
      <c r="I9" s="53">
        <f t="shared" si="4"/>
        <v>219</v>
      </c>
      <c r="J9" s="62">
        <f t="shared" si="5"/>
        <v>28.757140043332676</v>
      </c>
      <c r="K9" s="63">
        <f t="shared" si="6"/>
        <v>1.6938665016629284</v>
      </c>
    </row>
    <row r="10" spans="1:11" s="10" customFormat="1" ht="12.6" thickBot="1">
      <c r="A10" s="192"/>
      <c r="B10" s="123" t="s">
        <v>11</v>
      </c>
      <c r="C10" s="162">
        <v>1</v>
      </c>
      <c r="D10" s="64">
        <f t="shared" si="0"/>
        <v>0.80677692617991126</v>
      </c>
      <c r="E10" s="64">
        <f t="shared" si="1"/>
        <v>5.2002080083203325E-2</v>
      </c>
      <c r="F10" s="162">
        <v>119</v>
      </c>
      <c r="G10" s="64">
        <f t="shared" si="2"/>
        <v>17.83305859433538</v>
      </c>
      <c r="H10" s="64">
        <f t="shared" si="3"/>
        <v>1.0812284208613483</v>
      </c>
      <c r="I10" s="144">
        <f t="shared" si="4"/>
        <v>120</v>
      </c>
      <c r="J10" s="64">
        <f t="shared" si="5"/>
        <v>15.757337010045303</v>
      </c>
      <c r="K10" s="65">
        <f t="shared" si="6"/>
        <v>0.92814602830845383</v>
      </c>
    </row>
    <row r="11" spans="1:11" ht="15" customHeight="1" thickBot="1">
      <c r="A11" s="137" t="s">
        <v>12</v>
      </c>
      <c r="B11" s="32" t="s">
        <v>13</v>
      </c>
      <c r="C11" s="159">
        <v>8</v>
      </c>
      <c r="D11" s="73">
        <f t="shared" si="0"/>
        <v>6.4542154094392901</v>
      </c>
      <c r="E11" s="73">
        <f t="shared" si="1"/>
        <v>0.4160166406656266</v>
      </c>
      <c r="F11" s="159">
        <v>43</v>
      </c>
      <c r="G11" s="73">
        <f t="shared" si="2"/>
        <v>6.4438783156001795</v>
      </c>
      <c r="H11" s="73">
        <f t="shared" si="3"/>
        <v>0.39069598400872252</v>
      </c>
      <c r="I11" s="72">
        <f t="shared" si="4"/>
        <v>51</v>
      </c>
      <c r="J11" s="73">
        <f t="shared" si="5"/>
        <v>6.6968682292692536</v>
      </c>
      <c r="K11" s="74">
        <f t="shared" si="6"/>
        <v>0.39446206203109291</v>
      </c>
    </row>
    <row r="12" spans="1:11" ht="29.4" customHeight="1">
      <c r="A12" s="191" t="s">
        <v>14</v>
      </c>
      <c r="B12" s="43" t="s">
        <v>57</v>
      </c>
      <c r="C12" s="157">
        <v>23</v>
      </c>
      <c r="D12" s="62">
        <f t="shared" si="0"/>
        <v>18.55586930213796</v>
      </c>
      <c r="E12" s="62">
        <f t="shared" si="1"/>
        <v>1.1960478419136766</v>
      </c>
      <c r="F12" s="157">
        <v>1143</v>
      </c>
      <c r="G12" s="62">
        <f t="shared" si="2"/>
        <v>171.28727708676757</v>
      </c>
      <c r="H12" s="62">
        <f t="shared" si="3"/>
        <v>10.385244412138833</v>
      </c>
      <c r="I12" s="53">
        <f t="shared" si="4"/>
        <v>1166</v>
      </c>
      <c r="J12" s="62">
        <f t="shared" si="5"/>
        <v>153.10879128094018</v>
      </c>
      <c r="K12" s="63">
        <f t="shared" si="6"/>
        <v>9.01848557506381</v>
      </c>
    </row>
    <row r="13" spans="1:11" s="10" customFormat="1" ht="12.6" thickBot="1">
      <c r="A13" s="192"/>
      <c r="B13" s="123" t="s">
        <v>16</v>
      </c>
      <c r="C13" s="162">
        <v>6</v>
      </c>
      <c r="D13" s="64">
        <f t="shared" si="0"/>
        <v>4.8406615570794678</v>
      </c>
      <c r="E13" s="64">
        <f t="shared" si="1"/>
        <v>0.31201248049921998</v>
      </c>
      <c r="F13" s="162">
        <v>808</v>
      </c>
      <c r="G13" s="64">
        <f t="shared" si="2"/>
        <v>121.08496927918478</v>
      </c>
      <c r="H13" s="64">
        <f t="shared" si="3"/>
        <v>7.3414501181173906</v>
      </c>
      <c r="I13" s="144">
        <f t="shared" si="4"/>
        <v>814</v>
      </c>
      <c r="J13" s="64">
        <f t="shared" si="5"/>
        <v>106.8872693848073</v>
      </c>
      <c r="K13" s="65">
        <f t="shared" si="6"/>
        <v>6.2959238920256784</v>
      </c>
    </row>
    <row r="14" spans="1:11" ht="15" customHeight="1" thickBot="1">
      <c r="A14" s="138" t="s">
        <v>17</v>
      </c>
      <c r="B14" s="27" t="s">
        <v>18</v>
      </c>
      <c r="C14" s="159">
        <v>22</v>
      </c>
      <c r="D14" s="73">
        <f t="shared" si="0"/>
        <v>17.749092375958046</v>
      </c>
      <c r="E14" s="73">
        <f t="shared" si="1"/>
        <v>1.1440457618304731</v>
      </c>
      <c r="F14" s="159">
        <v>226</v>
      </c>
      <c r="G14" s="73">
        <f t="shared" si="2"/>
        <v>33.867825565712572</v>
      </c>
      <c r="H14" s="73">
        <f t="shared" si="3"/>
        <v>2.0534254043249138</v>
      </c>
      <c r="I14" s="72">
        <f t="shared" si="4"/>
        <v>248</v>
      </c>
      <c r="J14" s="73">
        <f t="shared" si="5"/>
        <v>32.565163154093625</v>
      </c>
      <c r="K14" s="74">
        <f t="shared" si="6"/>
        <v>1.9181684585041381</v>
      </c>
    </row>
    <row r="15" spans="1:11" ht="14.25" customHeight="1" thickBot="1">
      <c r="A15" s="138" t="s">
        <v>19</v>
      </c>
      <c r="B15" s="27" t="s">
        <v>20</v>
      </c>
      <c r="C15" s="159">
        <v>20</v>
      </c>
      <c r="D15" s="73">
        <f t="shared" si="0"/>
        <v>16.135538523598225</v>
      </c>
      <c r="E15" s="73">
        <f t="shared" si="1"/>
        <v>1.0400416016640666</v>
      </c>
      <c r="F15" s="159">
        <v>455</v>
      </c>
      <c r="G15" s="73">
        <f t="shared" si="2"/>
        <v>68.185224037164687</v>
      </c>
      <c r="H15" s="73">
        <f t="shared" si="3"/>
        <v>4.1341086679992731</v>
      </c>
      <c r="I15" s="72">
        <f t="shared" si="4"/>
        <v>475</v>
      </c>
      <c r="J15" s="73">
        <f t="shared" si="5"/>
        <v>62.372792331429324</v>
      </c>
      <c r="K15" s="74">
        <f t="shared" si="6"/>
        <v>3.6739113620542967</v>
      </c>
    </row>
    <row r="16" spans="1:11" ht="14.25" customHeight="1" thickBot="1">
      <c r="A16" s="137" t="s">
        <v>21</v>
      </c>
      <c r="B16" s="32" t="s">
        <v>22</v>
      </c>
      <c r="C16" s="159">
        <v>96</v>
      </c>
      <c r="D16" s="73">
        <f t="shared" si="0"/>
        <v>77.450584913271484</v>
      </c>
      <c r="E16" s="73">
        <f t="shared" si="1"/>
        <v>4.9921996879875197</v>
      </c>
      <c r="F16" s="159">
        <v>500</v>
      </c>
      <c r="G16" s="73">
        <f t="shared" si="2"/>
        <v>74.928817623257899</v>
      </c>
      <c r="H16" s="73">
        <f t="shared" si="3"/>
        <v>4.5429765582409596</v>
      </c>
      <c r="I16" s="72">
        <f t="shared" si="4"/>
        <v>596</v>
      </c>
      <c r="J16" s="73">
        <f t="shared" si="5"/>
        <v>78.261440483225002</v>
      </c>
      <c r="K16" s="74">
        <f t="shared" si="6"/>
        <v>4.6097919405986545</v>
      </c>
    </row>
    <row r="17" spans="1:11" ht="14.25" customHeight="1" thickBot="1">
      <c r="A17" s="138" t="s">
        <v>23</v>
      </c>
      <c r="B17" s="27" t="s">
        <v>24</v>
      </c>
      <c r="C17" s="159">
        <v>17</v>
      </c>
      <c r="D17" s="73">
        <f t="shared" si="0"/>
        <v>13.715207745058491</v>
      </c>
      <c r="E17" s="73">
        <f t="shared" si="1"/>
        <v>0.8840353614144566</v>
      </c>
      <c r="F17" s="159">
        <v>185</v>
      </c>
      <c r="G17" s="73">
        <f t="shared" si="2"/>
        <v>27.723662520605426</v>
      </c>
      <c r="H17" s="73">
        <f t="shared" si="3"/>
        <v>1.680901326549155</v>
      </c>
      <c r="I17" s="72">
        <f t="shared" si="4"/>
        <v>202</v>
      </c>
      <c r="J17" s="73">
        <f t="shared" si="5"/>
        <v>26.524850633576261</v>
      </c>
      <c r="K17" s="74">
        <f t="shared" si="6"/>
        <v>1.5623791476525639</v>
      </c>
    </row>
    <row r="18" spans="1:11" ht="15.75" customHeight="1">
      <c r="A18" s="188" t="s">
        <v>25</v>
      </c>
      <c r="B18" s="79" t="s">
        <v>26</v>
      </c>
      <c r="C18" s="157">
        <v>5</v>
      </c>
      <c r="D18" s="62">
        <f t="shared" si="0"/>
        <v>4.0338846308995562</v>
      </c>
      <c r="E18" s="62">
        <f t="shared" si="1"/>
        <v>0.26001040041601664</v>
      </c>
      <c r="F18" s="157">
        <v>2138</v>
      </c>
      <c r="G18" s="62">
        <f t="shared" si="2"/>
        <v>320.3956241570508</v>
      </c>
      <c r="H18" s="62">
        <f t="shared" si="3"/>
        <v>19.425767763038344</v>
      </c>
      <c r="I18" s="53">
        <f t="shared" si="4"/>
        <v>2143</v>
      </c>
      <c r="J18" s="62">
        <f t="shared" si="5"/>
        <v>281.39977677105901</v>
      </c>
      <c r="K18" s="63">
        <f t="shared" si="6"/>
        <v>16.575141155541804</v>
      </c>
    </row>
    <row r="19" spans="1:11" s="10" customFormat="1" ht="12">
      <c r="A19" s="189"/>
      <c r="B19" s="124" t="s">
        <v>27</v>
      </c>
      <c r="C19" s="167">
        <v>0</v>
      </c>
      <c r="D19" s="12">
        <f t="shared" si="0"/>
        <v>0</v>
      </c>
      <c r="E19" s="12">
        <f t="shared" si="1"/>
        <v>0</v>
      </c>
      <c r="F19" s="169">
        <v>1183</v>
      </c>
      <c r="G19" s="12">
        <f t="shared" si="2"/>
        <v>177.2815824966282</v>
      </c>
      <c r="H19" s="12">
        <f t="shared" si="3"/>
        <v>10.74868253679811</v>
      </c>
      <c r="I19" s="146">
        <f t="shared" si="4"/>
        <v>1183</v>
      </c>
      <c r="J19" s="12">
        <f t="shared" si="5"/>
        <v>155.3410806906966</v>
      </c>
      <c r="K19" s="83">
        <f t="shared" si="6"/>
        <v>9.149972929074174</v>
      </c>
    </row>
    <row r="20" spans="1:11" s="10" customFormat="1" ht="12">
      <c r="A20" s="189"/>
      <c r="B20" s="124" t="s">
        <v>56</v>
      </c>
      <c r="C20" s="167">
        <v>0</v>
      </c>
      <c r="D20" s="12">
        <f t="shared" si="0"/>
        <v>0</v>
      </c>
      <c r="E20" s="12">
        <f t="shared" si="1"/>
        <v>0</v>
      </c>
      <c r="F20" s="169">
        <v>309</v>
      </c>
      <c r="G20" s="12">
        <f t="shared" si="2"/>
        <v>46.306009291173382</v>
      </c>
      <c r="H20" s="12">
        <f t="shared" si="3"/>
        <v>2.807559512992913</v>
      </c>
      <c r="I20" s="146">
        <f t="shared" si="4"/>
        <v>309</v>
      </c>
      <c r="J20" s="12">
        <f t="shared" si="5"/>
        <v>40.575142800866651</v>
      </c>
      <c r="K20" s="83">
        <f t="shared" si="6"/>
        <v>2.3899760228942686</v>
      </c>
    </row>
    <row r="21" spans="1:11" s="10" customFormat="1" ht="12.6" thickBot="1">
      <c r="A21" s="190"/>
      <c r="B21" s="123" t="s">
        <v>28</v>
      </c>
      <c r="C21" s="168">
        <v>0</v>
      </c>
      <c r="D21" s="64">
        <f t="shared" si="0"/>
        <v>0</v>
      </c>
      <c r="E21" s="64">
        <f t="shared" si="1"/>
        <v>0</v>
      </c>
      <c r="F21" s="162">
        <v>169</v>
      </c>
      <c r="G21" s="64">
        <f t="shared" si="2"/>
        <v>25.325940356661171</v>
      </c>
      <c r="H21" s="64">
        <f t="shared" si="3"/>
        <v>1.5355260766854444</v>
      </c>
      <c r="I21" s="144">
        <f t="shared" si="4"/>
        <v>169</v>
      </c>
      <c r="J21" s="64">
        <f t="shared" si="5"/>
        <v>22.1915829558138</v>
      </c>
      <c r="K21" s="65">
        <f t="shared" si="6"/>
        <v>1.3071389898677392</v>
      </c>
    </row>
    <row r="22" spans="1:11" ht="18.75" customHeight="1">
      <c r="A22" s="188" t="s">
        <v>29</v>
      </c>
      <c r="B22" s="79" t="s">
        <v>30</v>
      </c>
      <c r="C22" s="157">
        <v>610</v>
      </c>
      <c r="D22" s="62">
        <f t="shared" si="0"/>
        <v>492.13392496974586</v>
      </c>
      <c r="E22" s="62">
        <f t="shared" si="1"/>
        <v>31.721268850754029</v>
      </c>
      <c r="F22" s="157">
        <v>831</v>
      </c>
      <c r="G22" s="62">
        <f t="shared" si="2"/>
        <v>124.53169488985463</v>
      </c>
      <c r="H22" s="62">
        <f t="shared" si="3"/>
        <v>7.5504270397964746</v>
      </c>
      <c r="I22" s="53">
        <f t="shared" si="4"/>
        <v>1441</v>
      </c>
      <c r="J22" s="62">
        <f t="shared" si="5"/>
        <v>189.21935526229402</v>
      </c>
      <c r="K22" s="63">
        <f t="shared" si="6"/>
        <v>11.14548688993735</v>
      </c>
    </row>
    <row r="23" spans="1:11" s="10" customFormat="1" ht="12">
      <c r="A23" s="189"/>
      <c r="B23" s="124" t="s">
        <v>31</v>
      </c>
      <c r="C23" s="169">
        <v>387</v>
      </c>
      <c r="D23" s="12">
        <f t="shared" si="0"/>
        <v>312.22267043162566</v>
      </c>
      <c r="E23" s="12">
        <f t="shared" si="1"/>
        <v>20.124804992199689</v>
      </c>
      <c r="F23" s="169">
        <v>215</v>
      </c>
      <c r="G23" s="12">
        <f t="shared" si="2"/>
        <v>32.219391578000902</v>
      </c>
      <c r="H23" s="12">
        <f t="shared" si="3"/>
        <v>1.9534799200436126</v>
      </c>
      <c r="I23" s="146">
        <f t="shared" si="4"/>
        <v>602</v>
      </c>
      <c r="J23" s="12">
        <f t="shared" si="5"/>
        <v>79.04930733372727</v>
      </c>
      <c r="K23" s="83">
        <f t="shared" si="6"/>
        <v>4.6561992420140772</v>
      </c>
    </row>
    <row r="24" spans="1:11" s="10" customFormat="1" ht="12">
      <c r="A24" s="189"/>
      <c r="B24" s="124" t="s">
        <v>51</v>
      </c>
      <c r="C24" s="169">
        <v>8</v>
      </c>
      <c r="D24" s="12">
        <f t="shared" si="0"/>
        <v>6.4542154094392901</v>
      </c>
      <c r="E24" s="12">
        <f t="shared" si="1"/>
        <v>0.4160166406656266</v>
      </c>
      <c r="F24" s="169">
        <v>93</v>
      </c>
      <c r="G24" s="12">
        <f t="shared" si="2"/>
        <v>13.936760077925971</v>
      </c>
      <c r="H24" s="12">
        <f t="shared" si="3"/>
        <v>0.8449936398328185</v>
      </c>
      <c r="I24" s="146">
        <f t="shared" si="4"/>
        <v>101</v>
      </c>
      <c r="J24" s="12">
        <f t="shared" si="5"/>
        <v>13.26242531678813</v>
      </c>
      <c r="K24" s="83">
        <f t="shared" si="6"/>
        <v>0.78118957382628196</v>
      </c>
    </row>
    <row r="25" spans="1:11" s="10" customFormat="1" ht="12.6" thickBot="1">
      <c r="A25" s="190"/>
      <c r="B25" s="123" t="s">
        <v>52</v>
      </c>
      <c r="C25" s="162">
        <v>95</v>
      </c>
      <c r="D25" s="64">
        <f t="shared" si="0"/>
        <v>76.643807987091563</v>
      </c>
      <c r="E25" s="64">
        <f t="shared" si="1"/>
        <v>4.9401976079043166</v>
      </c>
      <c r="F25" s="162">
        <v>70</v>
      </c>
      <c r="G25" s="64">
        <f t="shared" si="2"/>
        <v>10.490034467256107</v>
      </c>
      <c r="H25" s="64">
        <f t="shared" si="3"/>
        <v>0.63601671815373428</v>
      </c>
      <c r="I25" s="144">
        <f t="shared" si="4"/>
        <v>165</v>
      </c>
      <c r="J25" s="64">
        <f t="shared" si="5"/>
        <v>21.666338388812292</v>
      </c>
      <c r="K25" s="65">
        <f t="shared" si="6"/>
        <v>1.276200788924124</v>
      </c>
    </row>
    <row r="26" spans="1:11" ht="15" customHeight="1" thickBot="1">
      <c r="A26" s="137" t="s">
        <v>32</v>
      </c>
      <c r="B26" s="32" t="s">
        <v>33</v>
      </c>
      <c r="C26" s="159">
        <v>67</v>
      </c>
      <c r="D26" s="73">
        <f t="shared" si="0"/>
        <v>54.054054054054056</v>
      </c>
      <c r="E26" s="73">
        <f t="shared" si="1"/>
        <v>3.4841393655746229</v>
      </c>
      <c r="F26" s="159">
        <v>445</v>
      </c>
      <c r="G26" s="73">
        <f t="shared" si="2"/>
        <v>66.686647684699537</v>
      </c>
      <c r="H26" s="73">
        <f t="shared" si="3"/>
        <v>4.0432491368344543</v>
      </c>
      <c r="I26" s="72">
        <f t="shared" si="4"/>
        <v>512</v>
      </c>
      <c r="J26" s="73">
        <f t="shared" si="5"/>
        <v>67.231304576193295</v>
      </c>
      <c r="K26" s="74">
        <f t="shared" si="6"/>
        <v>3.9600897207827366</v>
      </c>
    </row>
    <row r="27" spans="1:11" ht="14.4" thickBot="1">
      <c r="A27" s="137" t="s">
        <v>34</v>
      </c>
      <c r="B27" s="32" t="s">
        <v>35</v>
      </c>
      <c r="C27" s="159">
        <v>217</v>
      </c>
      <c r="D27" s="73">
        <f t="shared" si="0"/>
        <v>175.07059298104073</v>
      </c>
      <c r="E27" s="73">
        <f t="shared" si="1"/>
        <v>11.284451378055122</v>
      </c>
      <c r="F27" s="159">
        <v>674</v>
      </c>
      <c r="G27" s="73">
        <f t="shared" si="2"/>
        <v>101.00404615615166</v>
      </c>
      <c r="H27" s="73">
        <f t="shared" si="3"/>
        <v>6.1239324005088136</v>
      </c>
      <c r="I27" s="72">
        <f t="shared" si="4"/>
        <v>891</v>
      </c>
      <c r="J27" s="73">
        <f t="shared" si="5"/>
        <v>116.99822729958638</v>
      </c>
      <c r="K27" s="74">
        <f t="shared" si="6"/>
        <v>6.8914842601902695</v>
      </c>
    </row>
    <row r="28" spans="1:11" ht="27.6" customHeight="1" thickBot="1">
      <c r="A28" s="137" t="s">
        <v>36</v>
      </c>
      <c r="B28" s="32" t="s">
        <v>54</v>
      </c>
      <c r="C28" s="159">
        <v>19</v>
      </c>
      <c r="D28" s="73">
        <f t="shared" si="0"/>
        <v>15.328761597418314</v>
      </c>
      <c r="E28" s="73">
        <f t="shared" si="1"/>
        <v>0.98803952158086328</v>
      </c>
      <c r="F28" s="159">
        <v>1244</v>
      </c>
      <c r="G28" s="73">
        <f t="shared" si="2"/>
        <v>186.42289824666568</v>
      </c>
      <c r="H28" s="73">
        <f t="shared" si="3"/>
        <v>11.302925676903508</v>
      </c>
      <c r="I28" s="72">
        <f t="shared" si="4"/>
        <v>1263</v>
      </c>
      <c r="J28" s="73">
        <f t="shared" si="5"/>
        <v>165.84597203072681</v>
      </c>
      <c r="K28" s="74">
        <f t="shared" si="6"/>
        <v>9.7687369479464774</v>
      </c>
    </row>
    <row r="29" spans="1:11" ht="17.399999999999999" customHeight="1">
      <c r="A29" s="191" t="s">
        <v>38</v>
      </c>
      <c r="B29" s="79" t="s">
        <v>39</v>
      </c>
      <c r="C29" s="157">
        <v>89</v>
      </c>
      <c r="D29" s="62">
        <f t="shared" si="0"/>
        <v>71.803146430012106</v>
      </c>
      <c r="E29" s="62">
        <f t="shared" si="1"/>
        <v>4.6281851274050965</v>
      </c>
      <c r="F29" s="157">
        <v>869</v>
      </c>
      <c r="G29" s="62">
        <f t="shared" si="2"/>
        <v>130.22628502922223</v>
      </c>
      <c r="H29" s="62">
        <f t="shared" si="3"/>
        <v>7.8956932582227877</v>
      </c>
      <c r="I29" s="53">
        <f t="shared" si="4"/>
        <v>958</v>
      </c>
      <c r="J29" s="62">
        <f t="shared" si="5"/>
        <v>125.79607379686166</v>
      </c>
      <c r="K29" s="63">
        <f t="shared" si="6"/>
        <v>7.4096991259958234</v>
      </c>
    </row>
    <row r="30" spans="1:11" s="10" customFormat="1" ht="15" customHeight="1" thickBot="1">
      <c r="A30" s="192"/>
      <c r="B30" s="123" t="s">
        <v>40</v>
      </c>
      <c r="C30" s="162">
        <v>38</v>
      </c>
      <c r="D30" s="64">
        <f t="shared" si="0"/>
        <v>30.657523194836628</v>
      </c>
      <c r="E30" s="64">
        <f t="shared" si="1"/>
        <v>1.9760790431617266</v>
      </c>
      <c r="F30" s="162">
        <v>452</v>
      </c>
      <c r="G30" s="64">
        <f t="shared" si="2"/>
        <v>67.735651131425143</v>
      </c>
      <c r="H30" s="64">
        <f t="shared" si="3"/>
        <v>4.1068508086498277</v>
      </c>
      <c r="I30" s="144">
        <f t="shared" si="4"/>
        <v>490</v>
      </c>
      <c r="J30" s="64">
        <f t="shared" si="5"/>
        <v>64.342459457684981</v>
      </c>
      <c r="K30" s="65">
        <f t="shared" si="6"/>
        <v>3.7899296155928535</v>
      </c>
    </row>
    <row r="31" spans="1:11" ht="14.4" thickBot="1">
      <c r="A31" s="137" t="s">
        <v>41</v>
      </c>
      <c r="B31" s="32" t="s">
        <v>42</v>
      </c>
      <c r="C31" s="159">
        <v>2</v>
      </c>
      <c r="D31" s="73">
        <f t="shared" si="0"/>
        <v>1.6135538523598225</v>
      </c>
      <c r="E31" s="73">
        <f t="shared" si="1"/>
        <v>0.10400416016640665</v>
      </c>
      <c r="F31" s="159">
        <v>23</v>
      </c>
      <c r="G31" s="73">
        <f t="shared" si="2"/>
        <v>3.4467256106698638</v>
      </c>
      <c r="H31" s="73">
        <f t="shared" si="3"/>
        <v>0.20897692167908413</v>
      </c>
      <c r="I31" s="72">
        <f t="shared" si="4"/>
        <v>25</v>
      </c>
      <c r="J31" s="73">
        <f t="shared" si="5"/>
        <v>3.2827785437594379</v>
      </c>
      <c r="K31" s="74">
        <f t="shared" si="6"/>
        <v>0.19336375589759455</v>
      </c>
    </row>
    <row r="32" spans="1:11" ht="14.4" thickBot="1">
      <c r="A32" s="137" t="s">
        <v>43</v>
      </c>
      <c r="B32" s="32" t="s">
        <v>44</v>
      </c>
      <c r="C32" s="159">
        <v>2</v>
      </c>
      <c r="D32" s="73">
        <f t="shared" si="0"/>
        <v>1.6135538523598225</v>
      </c>
      <c r="E32" s="73">
        <f t="shared" si="1"/>
        <v>0.10400416016640665</v>
      </c>
      <c r="F32" s="159">
        <v>0</v>
      </c>
      <c r="G32" s="73">
        <f t="shared" si="2"/>
        <v>0</v>
      </c>
      <c r="H32" s="73">
        <f t="shared" si="3"/>
        <v>0</v>
      </c>
      <c r="I32" s="72">
        <f t="shared" si="4"/>
        <v>2</v>
      </c>
      <c r="J32" s="73">
        <f t="shared" si="5"/>
        <v>0.26262228350075506</v>
      </c>
      <c r="K32" s="74">
        <f t="shared" si="6"/>
        <v>1.5469100471807565E-2</v>
      </c>
    </row>
    <row r="33" spans="1:11" ht="14.4" thickBot="1">
      <c r="A33" s="137" t="s">
        <v>45</v>
      </c>
      <c r="B33" s="32" t="s">
        <v>46</v>
      </c>
      <c r="C33" s="159">
        <v>16</v>
      </c>
      <c r="D33" s="73">
        <f t="shared" si="0"/>
        <v>12.90843081887858</v>
      </c>
      <c r="E33" s="73">
        <f t="shared" si="1"/>
        <v>0.8320332813312532</v>
      </c>
      <c r="F33" s="159">
        <v>14</v>
      </c>
      <c r="G33" s="73">
        <f t="shared" si="2"/>
        <v>2.0980068934512213</v>
      </c>
      <c r="H33" s="73">
        <f t="shared" si="3"/>
        <v>0.12720334363074687</v>
      </c>
      <c r="I33" s="72">
        <f t="shared" si="4"/>
        <v>30</v>
      </c>
      <c r="J33" s="73">
        <f t="shared" si="5"/>
        <v>3.9393342525113257</v>
      </c>
      <c r="K33" s="74">
        <f t="shared" si="6"/>
        <v>0.23203650707711346</v>
      </c>
    </row>
    <row r="34" spans="1:11" ht="14.4" thickBot="1">
      <c r="A34" s="137" t="s">
        <v>47</v>
      </c>
      <c r="B34" s="30" t="s">
        <v>48</v>
      </c>
      <c r="C34" s="159">
        <v>93</v>
      </c>
      <c r="D34" s="89">
        <f t="shared" si="0"/>
        <v>75.030254134731749</v>
      </c>
      <c r="E34" s="89">
        <f t="shared" si="1"/>
        <v>4.8361934477379096</v>
      </c>
      <c r="F34" s="159">
        <v>219</v>
      </c>
      <c r="G34" s="89">
        <f t="shared" si="2"/>
        <v>32.818822118986965</v>
      </c>
      <c r="H34" s="89">
        <f t="shared" si="3"/>
        <v>1.9898237325095403</v>
      </c>
      <c r="I34" s="109">
        <f t="shared" si="4"/>
        <v>312</v>
      </c>
      <c r="J34" s="89">
        <f t="shared" si="5"/>
        <v>40.969076226117785</v>
      </c>
      <c r="K34" s="90">
        <f t="shared" si="6"/>
        <v>2.4131796736019799</v>
      </c>
    </row>
    <row r="35" spans="1:11" ht="14.4" thickBot="1">
      <c r="A35" s="137" t="s">
        <v>49</v>
      </c>
      <c r="B35" s="30" t="s">
        <v>50</v>
      </c>
      <c r="C35" s="159">
        <v>105</v>
      </c>
      <c r="D35" s="89">
        <f t="shared" si="0"/>
        <v>84.711577248890677</v>
      </c>
      <c r="E35" s="89">
        <f t="shared" si="1"/>
        <v>5.4602184087363499</v>
      </c>
      <c r="F35" s="159">
        <v>541</v>
      </c>
      <c r="G35" s="89">
        <f t="shared" si="2"/>
        <v>81.072980668365048</v>
      </c>
      <c r="H35" s="89">
        <f t="shared" si="3"/>
        <v>4.9155006360167182</v>
      </c>
      <c r="I35" s="109">
        <f t="shared" si="4"/>
        <v>646</v>
      </c>
      <c r="J35" s="89">
        <f t="shared" si="5"/>
        <v>84.826997570743885</v>
      </c>
      <c r="K35" s="90">
        <f t="shared" si="6"/>
        <v>4.9965194523938434</v>
      </c>
    </row>
    <row r="36" spans="1:11" ht="13.8">
      <c r="A36" s="178" t="s">
        <v>62</v>
      </c>
      <c r="B36" s="91" t="s">
        <v>63</v>
      </c>
      <c r="C36" s="157">
        <v>36</v>
      </c>
      <c r="D36" s="57">
        <f t="shared" si="0"/>
        <v>29.043969342476807</v>
      </c>
      <c r="E36" s="57">
        <f t="shared" ref="E36:E39" si="7">C36*100/C$39</f>
        <v>1.8720748829953198</v>
      </c>
      <c r="F36" s="157">
        <v>206</v>
      </c>
      <c r="G36" s="57">
        <f t="shared" si="2"/>
        <v>30.870672860782257</v>
      </c>
      <c r="H36" s="57">
        <f t="shared" ref="H36:H39" si="8">F36*100/F$39</f>
        <v>1.8717063419952753</v>
      </c>
      <c r="I36" s="110">
        <f t="shared" si="4"/>
        <v>242</v>
      </c>
      <c r="J36" s="57">
        <f t="shared" si="5"/>
        <v>31.77729630359136</v>
      </c>
      <c r="K36" s="58">
        <f t="shared" ref="K36:K39" si="9">I36*100/I$39</f>
        <v>1.8717611570887154</v>
      </c>
    </row>
    <row r="37" spans="1:11" s="10" customFormat="1" ht="12">
      <c r="A37" s="179"/>
      <c r="B37" s="125" t="s">
        <v>64</v>
      </c>
      <c r="C37" s="161">
        <v>1</v>
      </c>
      <c r="D37" s="148">
        <f t="shared" si="0"/>
        <v>0.80677692617991126</v>
      </c>
      <c r="E37" s="148">
        <f t="shared" si="7"/>
        <v>5.2002080083203325E-2</v>
      </c>
      <c r="F37" s="170">
        <v>33</v>
      </c>
      <c r="G37" s="148">
        <f t="shared" si="2"/>
        <v>4.9453019631350221</v>
      </c>
      <c r="H37" s="148">
        <f t="shared" si="8"/>
        <v>0.29983645284390331</v>
      </c>
      <c r="I37" s="150">
        <f t="shared" si="4"/>
        <v>34</v>
      </c>
      <c r="J37" s="148">
        <f t="shared" si="5"/>
        <v>4.4645788195128358</v>
      </c>
      <c r="K37" s="151">
        <f t="shared" si="9"/>
        <v>0.26297470802072859</v>
      </c>
    </row>
    <row r="38" spans="1:11" s="10" customFormat="1" ht="12.6" thickBot="1">
      <c r="A38" s="180"/>
      <c r="B38" s="123" t="s">
        <v>65</v>
      </c>
      <c r="C38" s="162">
        <v>2</v>
      </c>
      <c r="D38" s="152">
        <f t="shared" si="0"/>
        <v>1.6135538523598225</v>
      </c>
      <c r="E38" s="152">
        <f t="shared" si="7"/>
        <v>0.10400416016640665</v>
      </c>
      <c r="F38" s="172">
        <v>78</v>
      </c>
      <c r="G38" s="152">
        <f t="shared" si="2"/>
        <v>11.688895549228233</v>
      </c>
      <c r="H38" s="152">
        <f t="shared" si="8"/>
        <v>0.70870434308558972</v>
      </c>
      <c r="I38" s="154">
        <f t="shared" si="4"/>
        <v>80</v>
      </c>
      <c r="J38" s="152">
        <f t="shared" si="5"/>
        <v>10.504891340030202</v>
      </c>
      <c r="K38" s="155">
        <f t="shared" si="9"/>
        <v>0.61876401887230259</v>
      </c>
    </row>
    <row r="39" spans="1:11" ht="19.2" customHeight="1" thickBot="1">
      <c r="A39" s="92"/>
      <c r="B39" s="93" t="s">
        <v>69</v>
      </c>
      <c r="C39" s="134">
        <v>1923</v>
      </c>
      <c r="D39" s="131">
        <f t="shared" si="0"/>
        <v>1551.4320290439694</v>
      </c>
      <c r="E39" s="131">
        <f t="shared" si="7"/>
        <v>100</v>
      </c>
      <c r="F39" s="134">
        <v>11006</v>
      </c>
      <c r="G39" s="131">
        <f t="shared" si="2"/>
        <v>1649.333133523153</v>
      </c>
      <c r="H39" s="131">
        <f t="shared" si="8"/>
        <v>100</v>
      </c>
      <c r="I39" s="134">
        <f>I7+I9+I11+I12+SUM(I14:I18)+I22+SUM(I26:I29)+SUM(I31:I36)</f>
        <v>12929</v>
      </c>
      <c r="J39" s="131">
        <f t="shared" si="5"/>
        <v>1697.721751690631</v>
      </c>
      <c r="K39" s="132">
        <f t="shared" si="9"/>
        <v>100</v>
      </c>
    </row>
    <row r="40" spans="1:11">
      <c r="A40" s="94"/>
      <c r="B40" s="95" t="s">
        <v>67</v>
      </c>
    </row>
    <row r="41" spans="1:11">
      <c r="A41" s="94"/>
      <c r="B41" s="126"/>
    </row>
    <row r="42" spans="1:11">
      <c r="A42" s="94"/>
      <c r="B42" s="96"/>
    </row>
    <row r="43" spans="1:11">
      <c r="A43" s="94"/>
      <c r="B43" s="96"/>
    </row>
  </sheetData>
  <mergeCells count="13">
    <mergeCell ref="A36:A38"/>
    <mergeCell ref="A18:A21"/>
    <mergeCell ref="A22:A25"/>
    <mergeCell ref="A29:A30"/>
    <mergeCell ref="A7:A8"/>
    <mergeCell ref="A9:A10"/>
    <mergeCell ref="A12:A13"/>
    <mergeCell ref="A4:C4"/>
    <mergeCell ref="C5:E5"/>
    <mergeCell ref="F5:H5"/>
    <mergeCell ref="I5:K5"/>
    <mergeCell ref="B5:B6"/>
    <mergeCell ref="A5:A6"/>
  </mergeCells>
  <phoneticPr fontId="0" type="noConversion"/>
  <printOptions horizontalCentered="1" verticalCentered="1"/>
  <pageMargins left="0.74803149606299213" right="0.74803149606299213" top="0.23622047244094491" bottom="0.39370078740157483" header="0.23622047244094491" footer="0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7" tint="0.79998168889431442"/>
  </sheetPr>
  <dimension ref="A1:K43"/>
  <sheetViews>
    <sheetView workbookViewId="0">
      <selection activeCell="L5" sqref="A5:XFD6"/>
    </sheetView>
  </sheetViews>
  <sheetFormatPr defaultRowHeight="13.2"/>
  <cols>
    <col min="1" max="1" width="7.6640625" style="39" customWidth="1"/>
    <col min="2" max="2" width="53.6640625" style="1" customWidth="1"/>
    <col min="3" max="3" width="9.109375" style="117" customWidth="1"/>
    <col min="4" max="4" width="10.44140625" style="5" customWidth="1"/>
    <col min="5" max="5" width="8.5546875" style="5" customWidth="1"/>
    <col min="6" max="6" width="9.109375" style="117" customWidth="1"/>
    <col min="7" max="7" width="10.44140625" style="6" customWidth="1"/>
    <col min="8" max="8" width="8" style="6" customWidth="1"/>
    <col min="9" max="9" width="9.109375" style="118" customWidth="1"/>
    <col min="10" max="10" width="10" style="6" customWidth="1"/>
    <col min="11" max="11" width="8.33203125" style="6" customWidth="1"/>
    <col min="12" max="16384" width="8.88671875" style="1"/>
  </cols>
  <sheetData>
    <row r="1" spans="1:11" ht="7.8" customHeight="1"/>
    <row r="2" spans="1:11" ht="13.5" customHeight="1">
      <c r="A2" s="40" t="s">
        <v>70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0.199999999999999" customHeight="1">
      <c r="A3" s="23"/>
      <c r="B3" s="2"/>
      <c r="D3" s="119"/>
      <c r="E3" s="119"/>
      <c r="G3" s="120"/>
      <c r="H3" s="121"/>
      <c r="I3" s="122"/>
      <c r="J3" s="121"/>
      <c r="K3" s="121"/>
    </row>
    <row r="4" spans="1:11" ht="12.75" customHeight="1">
      <c r="A4" s="177" t="s">
        <v>66</v>
      </c>
      <c r="B4" s="177"/>
      <c r="C4" s="177"/>
      <c r="D4" s="174">
        <v>579.5</v>
      </c>
      <c r="E4" s="175"/>
      <c r="F4" s="108"/>
      <c r="G4" s="174">
        <v>2849</v>
      </c>
      <c r="H4" s="175"/>
      <c r="I4" s="108"/>
      <c r="J4" s="203">
        <v>3341.5</v>
      </c>
      <c r="K4" s="175"/>
    </row>
    <row r="5" spans="1:11" ht="20.399999999999999" customHeight="1">
      <c r="A5" s="184" t="s">
        <v>68</v>
      </c>
      <c r="B5" s="186" t="s">
        <v>53</v>
      </c>
      <c r="C5" s="181" t="s">
        <v>0</v>
      </c>
      <c r="D5" s="182"/>
      <c r="E5" s="183"/>
      <c r="F5" s="181" t="s">
        <v>1</v>
      </c>
      <c r="G5" s="182"/>
      <c r="H5" s="183"/>
      <c r="I5" s="181" t="s">
        <v>2</v>
      </c>
      <c r="J5" s="182"/>
      <c r="K5" s="183"/>
    </row>
    <row r="6" spans="1:11" ht="31.5" customHeight="1" thickBot="1">
      <c r="A6" s="185"/>
      <c r="B6" s="187"/>
      <c r="C6" s="25" t="s">
        <v>3</v>
      </c>
      <c r="D6" s="42" t="s">
        <v>4</v>
      </c>
      <c r="E6" s="42" t="s">
        <v>5</v>
      </c>
      <c r="F6" s="25" t="s">
        <v>3</v>
      </c>
      <c r="G6" s="42" t="s">
        <v>4</v>
      </c>
      <c r="H6" s="42" t="s">
        <v>5</v>
      </c>
      <c r="I6" s="176" t="s">
        <v>3</v>
      </c>
      <c r="J6" s="42" t="s">
        <v>4</v>
      </c>
      <c r="K6" s="42" t="s">
        <v>5</v>
      </c>
    </row>
    <row r="7" spans="1:11" ht="13.8">
      <c r="A7" s="191" t="s">
        <v>6</v>
      </c>
      <c r="B7" s="43" t="s">
        <v>7</v>
      </c>
      <c r="C7" s="157">
        <v>344</v>
      </c>
      <c r="D7" s="44">
        <f t="shared" ref="D7:D39" si="0">C7*1000/$D$4</f>
        <v>593.61518550474545</v>
      </c>
      <c r="E7" s="44">
        <f t="shared" ref="E7:E39" si="1">C7*100/C$39</f>
        <v>21.513445903689806</v>
      </c>
      <c r="F7" s="157">
        <v>611</v>
      </c>
      <c r="G7" s="62">
        <f t="shared" ref="G7:G39" si="2">F7*1000/$G$4</f>
        <v>214.46121446121447</v>
      </c>
      <c r="H7" s="62">
        <f t="shared" ref="H7:H39" si="3">F7*100/F$39</f>
        <v>10.154562074123318</v>
      </c>
      <c r="I7" s="53">
        <f t="shared" ref="I7:I38" si="4">C7+F7</f>
        <v>955</v>
      </c>
      <c r="J7" s="62">
        <f t="shared" ref="J7:J39" si="5">I7*1000/$J$4</f>
        <v>285.79979051324256</v>
      </c>
      <c r="K7" s="63">
        <f t="shared" ref="K7:K39" si="6">I7*100/I$39</f>
        <v>12.53939075630252</v>
      </c>
    </row>
    <row r="8" spans="1:11" s="10" customFormat="1" ht="12" thickBot="1">
      <c r="A8" s="192"/>
      <c r="B8" s="78" t="s">
        <v>8</v>
      </c>
      <c r="C8" s="158">
        <v>0</v>
      </c>
      <c r="D8" s="59">
        <f t="shared" si="0"/>
        <v>0</v>
      </c>
      <c r="E8" s="59">
        <f t="shared" si="1"/>
        <v>0</v>
      </c>
      <c r="F8" s="158">
        <v>0</v>
      </c>
      <c r="G8" s="59">
        <f t="shared" si="2"/>
        <v>0</v>
      </c>
      <c r="H8" s="59">
        <f t="shared" si="3"/>
        <v>0</v>
      </c>
      <c r="I8" s="142">
        <f t="shared" si="4"/>
        <v>0</v>
      </c>
      <c r="J8" s="59">
        <f t="shared" si="5"/>
        <v>0</v>
      </c>
      <c r="K8" s="60">
        <f t="shared" si="6"/>
        <v>0</v>
      </c>
    </row>
    <row r="9" spans="1:11" ht="13.8">
      <c r="A9" s="191" t="s">
        <v>9</v>
      </c>
      <c r="B9" s="43" t="s">
        <v>10</v>
      </c>
      <c r="C9" s="157">
        <v>0</v>
      </c>
      <c r="D9" s="44">
        <f t="shared" si="0"/>
        <v>0</v>
      </c>
      <c r="E9" s="44">
        <f t="shared" si="1"/>
        <v>0</v>
      </c>
      <c r="F9" s="157">
        <v>120</v>
      </c>
      <c r="G9" s="62">
        <f t="shared" si="2"/>
        <v>42.120042120042122</v>
      </c>
      <c r="H9" s="62">
        <f t="shared" si="3"/>
        <v>1.9943493435266744</v>
      </c>
      <c r="I9" s="53">
        <f t="shared" si="4"/>
        <v>120</v>
      </c>
      <c r="J9" s="62">
        <f t="shared" si="5"/>
        <v>35.91201556187341</v>
      </c>
      <c r="K9" s="63">
        <f t="shared" si="6"/>
        <v>1.5756302521008403</v>
      </c>
    </row>
    <row r="10" spans="1:11" s="10" customFormat="1" ht="12" thickBot="1">
      <c r="A10" s="192"/>
      <c r="B10" s="78" t="s">
        <v>11</v>
      </c>
      <c r="C10" s="158">
        <v>0</v>
      </c>
      <c r="D10" s="59">
        <f t="shared" si="0"/>
        <v>0</v>
      </c>
      <c r="E10" s="59">
        <f t="shared" si="1"/>
        <v>0</v>
      </c>
      <c r="F10" s="158">
        <v>45</v>
      </c>
      <c r="G10" s="59">
        <f t="shared" si="2"/>
        <v>15.795015795015795</v>
      </c>
      <c r="H10" s="59">
        <f t="shared" si="3"/>
        <v>0.74788100382250289</v>
      </c>
      <c r="I10" s="142">
        <f t="shared" si="4"/>
        <v>45</v>
      </c>
      <c r="J10" s="59">
        <f t="shared" si="5"/>
        <v>13.467005835702528</v>
      </c>
      <c r="K10" s="60">
        <f t="shared" si="6"/>
        <v>0.59086134453781514</v>
      </c>
    </row>
    <row r="11" spans="1:11" ht="15" customHeight="1" thickBot="1">
      <c r="A11" s="137" t="s">
        <v>12</v>
      </c>
      <c r="B11" s="32" t="s">
        <v>13</v>
      </c>
      <c r="C11" s="159">
        <v>4</v>
      </c>
      <c r="D11" s="14">
        <f t="shared" si="0"/>
        <v>6.9025021570319245</v>
      </c>
      <c r="E11" s="14">
        <f t="shared" si="1"/>
        <v>0.25015634771732331</v>
      </c>
      <c r="F11" s="159">
        <v>16</v>
      </c>
      <c r="G11" s="73">
        <f t="shared" si="2"/>
        <v>5.6160056160056158</v>
      </c>
      <c r="H11" s="73">
        <f t="shared" si="3"/>
        <v>0.26591324580355657</v>
      </c>
      <c r="I11" s="72">
        <f t="shared" si="4"/>
        <v>20</v>
      </c>
      <c r="J11" s="73">
        <f t="shared" si="5"/>
        <v>5.9853359269789017</v>
      </c>
      <c r="K11" s="74">
        <f t="shared" si="6"/>
        <v>0.26260504201680673</v>
      </c>
    </row>
    <row r="12" spans="1:11" ht="26.4">
      <c r="A12" s="191" t="s">
        <v>14</v>
      </c>
      <c r="B12" s="43" t="s">
        <v>15</v>
      </c>
      <c r="C12" s="157">
        <v>11</v>
      </c>
      <c r="D12" s="44">
        <f t="shared" si="0"/>
        <v>18.981880931837789</v>
      </c>
      <c r="E12" s="44">
        <f t="shared" si="1"/>
        <v>0.68792995622263919</v>
      </c>
      <c r="F12" s="157">
        <v>222</v>
      </c>
      <c r="G12" s="62">
        <f t="shared" si="2"/>
        <v>77.922077922077918</v>
      </c>
      <c r="H12" s="62">
        <f t="shared" si="3"/>
        <v>3.6895462855243477</v>
      </c>
      <c r="I12" s="53">
        <f t="shared" si="4"/>
        <v>233</v>
      </c>
      <c r="J12" s="62">
        <f t="shared" si="5"/>
        <v>69.729163549304204</v>
      </c>
      <c r="K12" s="63">
        <f t="shared" si="6"/>
        <v>3.0593487394957983</v>
      </c>
    </row>
    <row r="13" spans="1:11" s="10" customFormat="1" ht="12" thickBot="1">
      <c r="A13" s="192"/>
      <c r="B13" s="78" t="s">
        <v>16</v>
      </c>
      <c r="C13" s="158">
        <v>1</v>
      </c>
      <c r="D13" s="59">
        <f t="shared" si="0"/>
        <v>1.7256255392579811</v>
      </c>
      <c r="E13" s="59">
        <f t="shared" si="1"/>
        <v>6.2539086929330828E-2</v>
      </c>
      <c r="F13" s="158">
        <v>125</v>
      </c>
      <c r="G13" s="59">
        <f t="shared" si="2"/>
        <v>43.875043875043872</v>
      </c>
      <c r="H13" s="59">
        <f t="shared" si="3"/>
        <v>2.077447232840286</v>
      </c>
      <c r="I13" s="142">
        <f t="shared" si="4"/>
        <v>126</v>
      </c>
      <c r="J13" s="59">
        <f t="shared" si="5"/>
        <v>37.707616339967082</v>
      </c>
      <c r="K13" s="60">
        <f t="shared" si="6"/>
        <v>1.6544117647058822</v>
      </c>
    </row>
    <row r="14" spans="1:11" ht="14.4" thickBot="1">
      <c r="A14" s="137" t="s">
        <v>17</v>
      </c>
      <c r="B14" s="32" t="s">
        <v>18</v>
      </c>
      <c r="C14" s="159">
        <v>9</v>
      </c>
      <c r="D14" s="14">
        <f t="shared" si="0"/>
        <v>15.530629853321829</v>
      </c>
      <c r="E14" s="14">
        <f t="shared" si="1"/>
        <v>0.56285178236397748</v>
      </c>
      <c r="F14" s="159">
        <v>120</v>
      </c>
      <c r="G14" s="73">
        <f t="shared" si="2"/>
        <v>42.120042120042122</v>
      </c>
      <c r="H14" s="73">
        <f t="shared" si="3"/>
        <v>1.9943493435266744</v>
      </c>
      <c r="I14" s="72">
        <f t="shared" si="4"/>
        <v>129</v>
      </c>
      <c r="J14" s="73">
        <f t="shared" si="5"/>
        <v>38.605416729013918</v>
      </c>
      <c r="K14" s="74">
        <f t="shared" si="6"/>
        <v>1.6938025210084033</v>
      </c>
    </row>
    <row r="15" spans="1:11" ht="14.4" thickBot="1">
      <c r="A15" s="137" t="s">
        <v>19</v>
      </c>
      <c r="B15" s="32" t="s">
        <v>20</v>
      </c>
      <c r="C15" s="159">
        <v>9</v>
      </c>
      <c r="D15" s="14">
        <f t="shared" si="0"/>
        <v>15.530629853321829</v>
      </c>
      <c r="E15" s="14">
        <f t="shared" si="1"/>
        <v>0.56285178236397748</v>
      </c>
      <c r="F15" s="159">
        <v>236</v>
      </c>
      <c r="G15" s="73">
        <f t="shared" si="2"/>
        <v>82.836082836082838</v>
      </c>
      <c r="H15" s="73">
        <f t="shared" si="3"/>
        <v>3.9222203756024596</v>
      </c>
      <c r="I15" s="72">
        <f t="shared" si="4"/>
        <v>245</v>
      </c>
      <c r="J15" s="73">
        <f t="shared" si="5"/>
        <v>73.320365105491547</v>
      </c>
      <c r="K15" s="74">
        <f t="shared" si="6"/>
        <v>3.2169117647058822</v>
      </c>
    </row>
    <row r="16" spans="1:11" ht="14.4" thickBot="1">
      <c r="A16" s="137" t="s">
        <v>21</v>
      </c>
      <c r="B16" s="32" t="s">
        <v>22</v>
      </c>
      <c r="C16" s="159">
        <v>63</v>
      </c>
      <c r="D16" s="14">
        <f t="shared" si="0"/>
        <v>108.7144089732528</v>
      </c>
      <c r="E16" s="14">
        <f t="shared" si="1"/>
        <v>3.9399624765478425</v>
      </c>
      <c r="F16" s="159">
        <v>191</v>
      </c>
      <c r="G16" s="73">
        <f t="shared" si="2"/>
        <v>67.041067041067038</v>
      </c>
      <c r="H16" s="73">
        <f t="shared" si="3"/>
        <v>3.1743393717799568</v>
      </c>
      <c r="I16" s="72">
        <f t="shared" si="4"/>
        <v>254</v>
      </c>
      <c r="J16" s="73">
        <f t="shared" si="5"/>
        <v>76.013766272632054</v>
      </c>
      <c r="K16" s="74">
        <f t="shared" si="6"/>
        <v>3.3350840336134455</v>
      </c>
    </row>
    <row r="17" spans="1:11" ht="14.4" thickBot="1">
      <c r="A17" s="137" t="s">
        <v>23</v>
      </c>
      <c r="B17" s="32" t="s">
        <v>24</v>
      </c>
      <c r="C17" s="159">
        <v>21</v>
      </c>
      <c r="D17" s="14">
        <f t="shared" si="0"/>
        <v>36.238136324417603</v>
      </c>
      <c r="E17" s="14">
        <f t="shared" si="1"/>
        <v>1.3133208255159474</v>
      </c>
      <c r="F17" s="159">
        <v>77</v>
      </c>
      <c r="G17" s="73">
        <f t="shared" si="2"/>
        <v>27.027027027027028</v>
      </c>
      <c r="H17" s="73">
        <f t="shared" si="3"/>
        <v>1.2797074954296161</v>
      </c>
      <c r="I17" s="72">
        <f t="shared" si="4"/>
        <v>98</v>
      </c>
      <c r="J17" s="73">
        <f t="shared" si="5"/>
        <v>29.328146042196618</v>
      </c>
      <c r="K17" s="74">
        <f t="shared" si="6"/>
        <v>1.286764705882353</v>
      </c>
    </row>
    <row r="18" spans="1:11" ht="13.8">
      <c r="A18" s="191" t="s">
        <v>25</v>
      </c>
      <c r="B18" s="43" t="s">
        <v>26</v>
      </c>
      <c r="C18" s="157">
        <v>2</v>
      </c>
      <c r="D18" s="44">
        <f t="shared" si="0"/>
        <v>3.4512510785159622</v>
      </c>
      <c r="E18" s="44">
        <f t="shared" si="1"/>
        <v>0.12507817385866166</v>
      </c>
      <c r="F18" s="157">
        <v>1694</v>
      </c>
      <c r="G18" s="62">
        <f t="shared" si="2"/>
        <v>594.59459459459458</v>
      </c>
      <c r="H18" s="62">
        <f t="shared" si="3"/>
        <v>28.153564899451553</v>
      </c>
      <c r="I18" s="53">
        <f t="shared" si="4"/>
        <v>1696</v>
      </c>
      <c r="J18" s="62">
        <f t="shared" si="5"/>
        <v>507.55648660781088</v>
      </c>
      <c r="K18" s="63">
        <f t="shared" si="6"/>
        <v>22.268907563025209</v>
      </c>
    </row>
    <row r="19" spans="1:11" s="10" customFormat="1" ht="15" customHeight="1">
      <c r="A19" s="193"/>
      <c r="B19" s="35" t="s">
        <v>27</v>
      </c>
      <c r="C19" s="165">
        <v>0</v>
      </c>
      <c r="D19" s="13">
        <f t="shared" si="0"/>
        <v>0</v>
      </c>
      <c r="E19" s="13">
        <f t="shared" si="1"/>
        <v>0</v>
      </c>
      <c r="F19" s="160">
        <v>1409</v>
      </c>
      <c r="G19" s="13">
        <f t="shared" si="2"/>
        <v>494.55949455949457</v>
      </c>
      <c r="H19" s="13">
        <f t="shared" si="3"/>
        <v>23.416985208575703</v>
      </c>
      <c r="I19" s="145">
        <f t="shared" si="4"/>
        <v>1409</v>
      </c>
      <c r="J19" s="13">
        <f t="shared" si="5"/>
        <v>421.66691605566365</v>
      </c>
      <c r="K19" s="81">
        <f t="shared" si="6"/>
        <v>18.500525210084035</v>
      </c>
    </row>
    <row r="20" spans="1:11" s="10" customFormat="1" ht="11.4">
      <c r="A20" s="193"/>
      <c r="B20" s="35" t="s">
        <v>56</v>
      </c>
      <c r="C20" s="165">
        <v>0</v>
      </c>
      <c r="D20" s="13">
        <f t="shared" si="0"/>
        <v>0</v>
      </c>
      <c r="E20" s="13">
        <f t="shared" si="1"/>
        <v>0</v>
      </c>
      <c r="F20" s="160">
        <v>106</v>
      </c>
      <c r="G20" s="13">
        <f t="shared" si="2"/>
        <v>37.206037206037209</v>
      </c>
      <c r="H20" s="13">
        <f t="shared" si="3"/>
        <v>1.7616752534485625</v>
      </c>
      <c r="I20" s="145">
        <f t="shared" si="4"/>
        <v>106</v>
      </c>
      <c r="J20" s="13">
        <f t="shared" si="5"/>
        <v>31.72228041298818</v>
      </c>
      <c r="K20" s="81">
        <f t="shared" si="6"/>
        <v>1.3918067226890756</v>
      </c>
    </row>
    <row r="21" spans="1:11" s="10" customFormat="1" ht="12" thickBot="1">
      <c r="A21" s="192"/>
      <c r="B21" s="78" t="s">
        <v>28</v>
      </c>
      <c r="C21" s="164">
        <v>0</v>
      </c>
      <c r="D21" s="59">
        <f t="shared" si="0"/>
        <v>0</v>
      </c>
      <c r="E21" s="59">
        <f t="shared" si="1"/>
        <v>0</v>
      </c>
      <c r="F21" s="158">
        <v>29</v>
      </c>
      <c r="G21" s="59">
        <f t="shared" si="2"/>
        <v>10.179010179010179</v>
      </c>
      <c r="H21" s="59">
        <f t="shared" si="3"/>
        <v>0.48196775801894631</v>
      </c>
      <c r="I21" s="142">
        <f t="shared" si="4"/>
        <v>29</v>
      </c>
      <c r="J21" s="59">
        <f t="shared" si="5"/>
        <v>8.6787370941194073</v>
      </c>
      <c r="K21" s="60">
        <f t="shared" si="6"/>
        <v>0.38077731092436973</v>
      </c>
    </row>
    <row r="22" spans="1:11" ht="13.8">
      <c r="A22" s="191" t="s">
        <v>29</v>
      </c>
      <c r="B22" s="43" t="s">
        <v>30</v>
      </c>
      <c r="C22" s="157">
        <v>708</v>
      </c>
      <c r="D22" s="44">
        <f t="shared" si="0"/>
        <v>1221.7428817946507</v>
      </c>
      <c r="E22" s="44">
        <f t="shared" si="1"/>
        <v>44.277673545966231</v>
      </c>
      <c r="F22" s="157">
        <v>505</v>
      </c>
      <c r="G22" s="62">
        <f t="shared" si="2"/>
        <v>177.25517725517724</v>
      </c>
      <c r="H22" s="62">
        <f t="shared" si="3"/>
        <v>8.3928868206747556</v>
      </c>
      <c r="I22" s="53">
        <f t="shared" si="4"/>
        <v>1213</v>
      </c>
      <c r="J22" s="62">
        <f t="shared" si="5"/>
        <v>363.01062397127038</v>
      </c>
      <c r="K22" s="63">
        <f t="shared" si="6"/>
        <v>15.926995798319327</v>
      </c>
    </row>
    <row r="23" spans="1:11" s="10" customFormat="1" ht="11.4">
      <c r="A23" s="193"/>
      <c r="B23" s="35" t="s">
        <v>31</v>
      </c>
      <c r="C23" s="160">
        <v>617</v>
      </c>
      <c r="D23" s="13">
        <f t="shared" si="0"/>
        <v>1064.7109577221743</v>
      </c>
      <c r="E23" s="13">
        <f t="shared" si="1"/>
        <v>38.586616635397121</v>
      </c>
      <c r="F23" s="160">
        <v>244</v>
      </c>
      <c r="G23" s="13">
        <f t="shared" si="2"/>
        <v>85.644085644085649</v>
      </c>
      <c r="H23" s="13">
        <f t="shared" si="3"/>
        <v>4.0551769985042379</v>
      </c>
      <c r="I23" s="145">
        <f t="shared" si="4"/>
        <v>861</v>
      </c>
      <c r="J23" s="13">
        <f t="shared" si="5"/>
        <v>257.6687116564417</v>
      </c>
      <c r="K23" s="81">
        <f t="shared" si="6"/>
        <v>11.305147058823529</v>
      </c>
    </row>
    <row r="24" spans="1:11" s="10" customFormat="1" ht="11.4">
      <c r="A24" s="193"/>
      <c r="B24" s="35" t="s">
        <v>51</v>
      </c>
      <c r="C24" s="160">
        <v>2</v>
      </c>
      <c r="D24" s="13">
        <f t="shared" si="0"/>
        <v>3.4512510785159622</v>
      </c>
      <c r="E24" s="13">
        <f t="shared" si="1"/>
        <v>0.12507817385866166</v>
      </c>
      <c r="F24" s="160">
        <v>13</v>
      </c>
      <c r="G24" s="13">
        <f t="shared" si="2"/>
        <v>4.5630045630045633</v>
      </c>
      <c r="H24" s="13">
        <f t="shared" si="3"/>
        <v>0.21605451221538974</v>
      </c>
      <c r="I24" s="145">
        <f t="shared" si="4"/>
        <v>15</v>
      </c>
      <c r="J24" s="13">
        <f t="shared" si="5"/>
        <v>4.4890019452341763</v>
      </c>
      <c r="K24" s="81">
        <f t="shared" si="6"/>
        <v>0.19695378151260504</v>
      </c>
    </row>
    <row r="25" spans="1:11" s="10" customFormat="1" ht="12" thickBot="1">
      <c r="A25" s="192"/>
      <c r="B25" s="78" t="s">
        <v>52</v>
      </c>
      <c r="C25" s="158">
        <v>63</v>
      </c>
      <c r="D25" s="59">
        <f t="shared" si="0"/>
        <v>108.7144089732528</v>
      </c>
      <c r="E25" s="59">
        <f t="shared" si="1"/>
        <v>3.9399624765478425</v>
      </c>
      <c r="F25" s="158">
        <v>79</v>
      </c>
      <c r="G25" s="59">
        <f t="shared" si="2"/>
        <v>27.729027729027727</v>
      </c>
      <c r="H25" s="59">
        <f t="shared" si="3"/>
        <v>1.3129466511550607</v>
      </c>
      <c r="I25" s="142">
        <f t="shared" si="4"/>
        <v>142</v>
      </c>
      <c r="J25" s="59">
        <f t="shared" si="5"/>
        <v>42.495885081550199</v>
      </c>
      <c r="K25" s="60">
        <f t="shared" si="6"/>
        <v>1.8644957983193278</v>
      </c>
    </row>
    <row r="26" spans="1:11" ht="14.4" thickBot="1">
      <c r="A26" s="137" t="s">
        <v>32</v>
      </c>
      <c r="B26" s="32" t="s">
        <v>33</v>
      </c>
      <c r="C26" s="159">
        <v>60</v>
      </c>
      <c r="D26" s="14">
        <f t="shared" si="0"/>
        <v>103.53753235547886</v>
      </c>
      <c r="E26" s="14">
        <f t="shared" si="1"/>
        <v>3.75234521575985</v>
      </c>
      <c r="F26" s="159">
        <v>253</v>
      </c>
      <c r="G26" s="73">
        <f t="shared" si="2"/>
        <v>88.803088803088798</v>
      </c>
      <c r="H26" s="73">
        <f t="shared" si="3"/>
        <v>4.2047531992687386</v>
      </c>
      <c r="I26" s="72">
        <f t="shared" si="4"/>
        <v>313</v>
      </c>
      <c r="J26" s="73">
        <f t="shared" si="5"/>
        <v>93.670507257219811</v>
      </c>
      <c r="K26" s="74">
        <f t="shared" si="6"/>
        <v>4.1097689075630255</v>
      </c>
    </row>
    <row r="27" spans="1:11" ht="14.4" thickBot="1">
      <c r="A27" s="137" t="s">
        <v>34</v>
      </c>
      <c r="B27" s="32" t="s">
        <v>35</v>
      </c>
      <c r="C27" s="159">
        <v>78</v>
      </c>
      <c r="D27" s="14">
        <f t="shared" si="0"/>
        <v>134.59879206212253</v>
      </c>
      <c r="E27" s="14">
        <f t="shared" si="1"/>
        <v>4.8780487804878048</v>
      </c>
      <c r="F27" s="159">
        <v>139</v>
      </c>
      <c r="G27" s="73">
        <f t="shared" si="2"/>
        <v>48.789048789048792</v>
      </c>
      <c r="H27" s="73">
        <f t="shared" si="3"/>
        <v>2.3101213229183979</v>
      </c>
      <c r="I27" s="72">
        <f t="shared" si="4"/>
        <v>217</v>
      </c>
      <c r="J27" s="73">
        <f t="shared" si="5"/>
        <v>64.940894807721079</v>
      </c>
      <c r="K27" s="74">
        <f t="shared" si="6"/>
        <v>2.8492647058823528</v>
      </c>
    </row>
    <row r="28" spans="1:11" ht="27" thickBot="1">
      <c r="A28" s="137" t="s">
        <v>36</v>
      </c>
      <c r="B28" s="32" t="s">
        <v>37</v>
      </c>
      <c r="C28" s="159">
        <v>16</v>
      </c>
      <c r="D28" s="14">
        <f t="shared" si="0"/>
        <v>27.610008628127698</v>
      </c>
      <c r="E28" s="14">
        <f t="shared" si="1"/>
        <v>1.0006253908692933</v>
      </c>
      <c r="F28" s="159">
        <v>517</v>
      </c>
      <c r="G28" s="73">
        <f t="shared" si="2"/>
        <v>181.46718146718146</v>
      </c>
      <c r="H28" s="73">
        <f t="shared" si="3"/>
        <v>8.592321755027422</v>
      </c>
      <c r="I28" s="72">
        <f t="shared" si="4"/>
        <v>533</v>
      </c>
      <c r="J28" s="73">
        <f t="shared" si="5"/>
        <v>159.50920245398774</v>
      </c>
      <c r="K28" s="74">
        <f t="shared" si="6"/>
        <v>6.9984243697478989</v>
      </c>
    </row>
    <row r="29" spans="1:11" ht="13.8">
      <c r="A29" s="191" t="s">
        <v>38</v>
      </c>
      <c r="B29" s="43" t="s">
        <v>39</v>
      </c>
      <c r="C29" s="157">
        <v>56</v>
      </c>
      <c r="D29" s="44">
        <f t="shared" si="0"/>
        <v>96.635030198446941</v>
      </c>
      <c r="E29" s="44">
        <f t="shared" si="1"/>
        <v>3.5021888680425266</v>
      </c>
      <c r="F29" s="157">
        <v>416</v>
      </c>
      <c r="G29" s="62">
        <f t="shared" si="2"/>
        <v>146.01614601614602</v>
      </c>
      <c r="H29" s="62">
        <f t="shared" si="3"/>
        <v>6.9137443908924716</v>
      </c>
      <c r="I29" s="53">
        <f t="shared" si="4"/>
        <v>472</v>
      </c>
      <c r="J29" s="62">
        <f t="shared" si="5"/>
        <v>141.25392787670208</v>
      </c>
      <c r="K29" s="63">
        <f t="shared" si="6"/>
        <v>6.1974789915966388</v>
      </c>
    </row>
    <row r="30" spans="1:11" s="10" customFormat="1" ht="12" thickBot="1">
      <c r="A30" s="192"/>
      <c r="B30" s="78" t="s">
        <v>40</v>
      </c>
      <c r="C30" s="158">
        <v>38</v>
      </c>
      <c r="D30" s="59">
        <f t="shared" si="0"/>
        <v>65.573770491803273</v>
      </c>
      <c r="E30" s="59">
        <f t="shared" si="1"/>
        <v>2.3764853033145714</v>
      </c>
      <c r="F30" s="158">
        <v>174</v>
      </c>
      <c r="G30" s="59">
        <f t="shared" si="2"/>
        <v>61.074061074061071</v>
      </c>
      <c r="H30" s="59">
        <f t="shared" si="3"/>
        <v>2.8918065481136779</v>
      </c>
      <c r="I30" s="142">
        <f t="shared" si="4"/>
        <v>212</v>
      </c>
      <c r="J30" s="59">
        <f t="shared" si="5"/>
        <v>63.44456082597636</v>
      </c>
      <c r="K30" s="60">
        <f t="shared" si="6"/>
        <v>2.7836134453781511</v>
      </c>
    </row>
    <row r="31" spans="1:11" ht="14.4" thickBot="1">
      <c r="A31" s="137" t="s">
        <v>41</v>
      </c>
      <c r="B31" s="32" t="s">
        <v>42</v>
      </c>
      <c r="C31" s="159">
        <v>0</v>
      </c>
      <c r="D31" s="14">
        <f t="shared" si="0"/>
        <v>0</v>
      </c>
      <c r="E31" s="14">
        <f t="shared" si="1"/>
        <v>0</v>
      </c>
      <c r="F31" s="159">
        <v>4</v>
      </c>
      <c r="G31" s="73">
        <f t="shared" si="2"/>
        <v>1.4040014040014039</v>
      </c>
      <c r="H31" s="73">
        <f t="shared" si="3"/>
        <v>6.6478311450889144E-2</v>
      </c>
      <c r="I31" s="72">
        <f t="shared" si="4"/>
        <v>4</v>
      </c>
      <c r="J31" s="73">
        <f t="shared" si="5"/>
        <v>1.1970671853957804</v>
      </c>
      <c r="K31" s="74">
        <f t="shared" si="6"/>
        <v>5.2521008403361345E-2</v>
      </c>
    </row>
    <row r="32" spans="1:11" ht="17.25" customHeight="1" thickBot="1">
      <c r="A32" s="137" t="s">
        <v>43</v>
      </c>
      <c r="B32" s="32" t="s">
        <v>44</v>
      </c>
      <c r="C32" s="159">
        <v>2</v>
      </c>
      <c r="D32" s="14">
        <f t="shared" si="0"/>
        <v>3.4512510785159622</v>
      </c>
      <c r="E32" s="14">
        <f t="shared" si="1"/>
        <v>0.12507817385866166</v>
      </c>
      <c r="F32" s="159">
        <v>0</v>
      </c>
      <c r="G32" s="73">
        <f t="shared" si="2"/>
        <v>0</v>
      </c>
      <c r="H32" s="73">
        <f t="shared" si="3"/>
        <v>0</v>
      </c>
      <c r="I32" s="72">
        <f t="shared" si="4"/>
        <v>2</v>
      </c>
      <c r="J32" s="73">
        <f t="shared" si="5"/>
        <v>0.59853359269789019</v>
      </c>
      <c r="K32" s="74">
        <f t="shared" si="6"/>
        <v>2.6260504201680673E-2</v>
      </c>
    </row>
    <row r="33" spans="1:11" ht="14.4" thickBot="1">
      <c r="A33" s="137" t="s">
        <v>45</v>
      </c>
      <c r="B33" s="30" t="s">
        <v>46</v>
      </c>
      <c r="C33" s="159">
        <v>9</v>
      </c>
      <c r="D33" s="84">
        <f t="shared" si="0"/>
        <v>15.530629853321829</v>
      </c>
      <c r="E33" s="84">
        <f t="shared" si="1"/>
        <v>0.56285178236397748</v>
      </c>
      <c r="F33" s="159">
        <v>2</v>
      </c>
      <c r="G33" s="89">
        <f t="shared" si="2"/>
        <v>0.70200070200070197</v>
      </c>
      <c r="H33" s="89">
        <f t="shared" si="3"/>
        <v>3.3239155725444572E-2</v>
      </c>
      <c r="I33" s="109">
        <f t="shared" si="4"/>
        <v>11</v>
      </c>
      <c r="J33" s="89">
        <f t="shared" si="5"/>
        <v>3.2919347598383961</v>
      </c>
      <c r="K33" s="90">
        <f t="shared" si="6"/>
        <v>0.14443277310924368</v>
      </c>
    </row>
    <row r="34" spans="1:11" ht="14.4" thickBot="1">
      <c r="A34" s="137" t="s">
        <v>47</v>
      </c>
      <c r="B34" s="30" t="s">
        <v>48</v>
      </c>
      <c r="C34" s="159">
        <v>144</v>
      </c>
      <c r="D34" s="84">
        <f t="shared" si="0"/>
        <v>248.49007765314926</v>
      </c>
      <c r="E34" s="84">
        <f t="shared" si="1"/>
        <v>9.0056285178236397</v>
      </c>
      <c r="F34" s="159">
        <v>331</v>
      </c>
      <c r="G34" s="89">
        <f t="shared" si="2"/>
        <v>116.18111618111618</v>
      </c>
      <c r="H34" s="89">
        <f t="shared" si="3"/>
        <v>5.5010802725610768</v>
      </c>
      <c r="I34" s="109">
        <f t="shared" si="4"/>
        <v>475</v>
      </c>
      <c r="J34" s="89">
        <f t="shared" si="5"/>
        <v>142.15172826574891</v>
      </c>
      <c r="K34" s="90">
        <f t="shared" si="6"/>
        <v>6.2368697478991599</v>
      </c>
    </row>
    <row r="35" spans="1:11" ht="14.4" thickBot="1">
      <c r="A35" s="137" t="s">
        <v>49</v>
      </c>
      <c r="B35" s="30" t="s">
        <v>50</v>
      </c>
      <c r="C35" s="159">
        <v>49</v>
      </c>
      <c r="D35" s="84">
        <f t="shared" si="0"/>
        <v>84.555651423641066</v>
      </c>
      <c r="E35" s="84">
        <f t="shared" si="1"/>
        <v>3.0644152595372107</v>
      </c>
      <c r="F35" s="159">
        <v>206</v>
      </c>
      <c r="G35" s="89">
        <f t="shared" si="2"/>
        <v>72.306072306072309</v>
      </c>
      <c r="H35" s="89">
        <f t="shared" si="3"/>
        <v>3.4236330397207912</v>
      </c>
      <c r="I35" s="109">
        <f t="shared" si="4"/>
        <v>255</v>
      </c>
      <c r="J35" s="89">
        <f t="shared" si="5"/>
        <v>76.313033068980999</v>
      </c>
      <c r="K35" s="90">
        <f t="shared" si="6"/>
        <v>3.3482142857142856</v>
      </c>
    </row>
    <row r="36" spans="1:11" ht="13.8">
      <c r="A36" s="178" t="s">
        <v>62</v>
      </c>
      <c r="B36" s="91" t="s">
        <v>63</v>
      </c>
      <c r="C36" s="157">
        <v>14</v>
      </c>
      <c r="D36" s="57">
        <f t="shared" si="0"/>
        <v>24.158757549611735</v>
      </c>
      <c r="E36" s="57">
        <f t="shared" si="1"/>
        <v>0.87554721701063165</v>
      </c>
      <c r="F36" s="157">
        <v>357</v>
      </c>
      <c r="G36" s="57">
        <f t="shared" si="2"/>
        <v>125.3071253071253</v>
      </c>
      <c r="H36" s="57">
        <f t="shared" si="3"/>
        <v>5.9331892969918565</v>
      </c>
      <c r="I36" s="110">
        <f t="shared" si="4"/>
        <v>371</v>
      </c>
      <c r="J36" s="57">
        <f t="shared" si="5"/>
        <v>111.02798144545862</v>
      </c>
      <c r="K36" s="58">
        <f t="shared" si="6"/>
        <v>4.8713235294117645</v>
      </c>
    </row>
    <row r="37" spans="1:11" s="10" customFormat="1" ht="11.4">
      <c r="A37" s="179"/>
      <c r="B37" s="34" t="s">
        <v>64</v>
      </c>
      <c r="C37" s="161">
        <v>5</v>
      </c>
      <c r="D37" s="148">
        <f t="shared" si="0"/>
        <v>8.6281276962899049</v>
      </c>
      <c r="E37" s="148">
        <f t="shared" si="1"/>
        <v>0.31269543464665417</v>
      </c>
      <c r="F37" s="170">
        <v>81</v>
      </c>
      <c r="G37" s="148">
        <f t="shared" si="2"/>
        <v>28.43102843102843</v>
      </c>
      <c r="H37" s="148">
        <f t="shared" si="3"/>
        <v>1.3461858068805053</v>
      </c>
      <c r="I37" s="150">
        <f t="shared" si="4"/>
        <v>86</v>
      </c>
      <c r="J37" s="148">
        <f t="shared" si="5"/>
        <v>25.736944486009278</v>
      </c>
      <c r="K37" s="151">
        <f t="shared" si="6"/>
        <v>1.1292016806722689</v>
      </c>
    </row>
    <row r="38" spans="1:11" s="10" customFormat="1" ht="12" thickBot="1">
      <c r="A38" s="180"/>
      <c r="B38" s="78" t="s">
        <v>65</v>
      </c>
      <c r="C38" s="162">
        <v>9</v>
      </c>
      <c r="D38" s="152">
        <f t="shared" si="0"/>
        <v>15.530629853321829</v>
      </c>
      <c r="E38" s="152">
        <f t="shared" si="1"/>
        <v>0.56285178236397748</v>
      </c>
      <c r="F38" s="172">
        <v>31</v>
      </c>
      <c r="G38" s="152">
        <f t="shared" si="2"/>
        <v>10.881010881010882</v>
      </c>
      <c r="H38" s="152">
        <f t="shared" si="3"/>
        <v>0.51520691374439087</v>
      </c>
      <c r="I38" s="154">
        <f t="shared" si="4"/>
        <v>40</v>
      </c>
      <c r="J38" s="152">
        <f t="shared" si="5"/>
        <v>11.970671853957803</v>
      </c>
      <c r="K38" s="155">
        <f t="shared" si="6"/>
        <v>0.52521008403361347</v>
      </c>
    </row>
    <row r="39" spans="1:11" ht="19.2" customHeight="1" thickBot="1">
      <c r="A39" s="92"/>
      <c r="B39" s="93" t="s">
        <v>69</v>
      </c>
      <c r="C39" s="134">
        <v>1599</v>
      </c>
      <c r="D39" s="131">
        <f t="shared" si="0"/>
        <v>2759.2752372735117</v>
      </c>
      <c r="E39" s="131">
        <f t="shared" si="1"/>
        <v>100</v>
      </c>
      <c r="F39" s="134">
        <v>6017</v>
      </c>
      <c r="G39" s="131">
        <f t="shared" si="2"/>
        <v>2111.969111969112</v>
      </c>
      <c r="H39" s="131">
        <f t="shared" si="3"/>
        <v>100</v>
      </c>
      <c r="I39" s="134">
        <f>I7+I9+I11+I12+SUM(I14:I18)+I22+SUM(I26:I29)+SUM(I31:I36)</f>
        <v>7616</v>
      </c>
      <c r="J39" s="131">
        <f t="shared" si="5"/>
        <v>2279.2159209935658</v>
      </c>
      <c r="K39" s="132">
        <f t="shared" si="6"/>
        <v>100</v>
      </c>
    </row>
    <row r="40" spans="1:11">
      <c r="A40" s="97"/>
      <c r="B40" s="95"/>
    </row>
    <row r="41" spans="1:11">
      <c r="A41" s="97"/>
      <c r="B41" s="98"/>
    </row>
    <row r="42" spans="1:11">
      <c r="A42" s="97"/>
      <c r="B42" s="96"/>
    </row>
    <row r="43" spans="1:11">
      <c r="A43" s="97"/>
      <c r="B43" s="96"/>
    </row>
  </sheetData>
  <mergeCells count="13">
    <mergeCell ref="A4:C4"/>
    <mergeCell ref="A36:A38"/>
    <mergeCell ref="A22:A25"/>
    <mergeCell ref="A29:A30"/>
    <mergeCell ref="I5:K5"/>
    <mergeCell ref="F5:H5"/>
    <mergeCell ref="C5:E5"/>
    <mergeCell ref="A5:A6"/>
    <mergeCell ref="B5:B6"/>
    <mergeCell ref="A9:A10"/>
    <mergeCell ref="A7:A8"/>
    <mergeCell ref="A12:A13"/>
    <mergeCell ref="A18:A21"/>
  </mergeCells>
  <phoneticPr fontId="0" type="noConversion"/>
  <printOptions horizontalCentered="1" verticalCentered="1"/>
  <pageMargins left="0.74803149606299213" right="0.74803149606299213" top="0.15748031496062992" bottom="0.39370078740157483" header="0" footer="0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3"/>
  <sheetViews>
    <sheetView workbookViewId="0">
      <selection activeCell="L5" sqref="A5:XFD6"/>
    </sheetView>
  </sheetViews>
  <sheetFormatPr defaultRowHeight="13.2"/>
  <cols>
    <col min="1" max="1" width="7.6640625" style="37" customWidth="1"/>
    <col min="2" max="2" width="53.6640625" style="1" customWidth="1"/>
    <col min="3" max="3" width="10.44140625" style="4" customWidth="1"/>
    <col min="4" max="4" width="9.44140625" style="1" customWidth="1"/>
    <col min="5" max="5" width="8.88671875" style="1"/>
    <col min="6" max="6" width="11.5546875" style="4" customWidth="1"/>
    <col min="7" max="7" width="9.44140625" style="1" customWidth="1"/>
    <col min="8" max="8" width="8.88671875" style="1"/>
    <col min="9" max="9" width="10.5546875" style="4" customWidth="1"/>
    <col min="10" max="10" width="9.33203125" style="1" customWidth="1"/>
    <col min="11" max="11" width="8" style="1" customWidth="1"/>
    <col min="12" max="16384" width="8.88671875" style="1"/>
  </cols>
  <sheetData>
    <row r="1" spans="1:11" ht="7.8" customHeight="1"/>
    <row r="2" spans="1:11">
      <c r="A2" s="40" t="s">
        <v>70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0.199999999999999" customHeight="1">
      <c r="A3" s="23"/>
      <c r="B3" s="3"/>
      <c r="C3" s="20"/>
      <c r="D3" s="3"/>
      <c r="E3" s="3"/>
      <c r="F3" s="20"/>
      <c r="G3" s="3"/>
      <c r="H3" s="112"/>
      <c r="I3" s="21"/>
      <c r="J3" s="112"/>
      <c r="K3" s="112"/>
    </row>
    <row r="4" spans="1:11" ht="16.2" customHeight="1">
      <c r="A4" s="177" t="s">
        <v>66</v>
      </c>
      <c r="B4" s="177"/>
      <c r="C4" s="177"/>
      <c r="D4" s="174">
        <v>1493.5</v>
      </c>
      <c r="E4" s="175"/>
      <c r="F4" s="175"/>
      <c r="G4" s="174">
        <v>9797</v>
      </c>
      <c r="H4" s="175"/>
      <c r="I4" s="175"/>
      <c r="J4" s="203">
        <v>11206.5</v>
      </c>
      <c r="K4" s="175"/>
    </row>
    <row r="5" spans="1:11" ht="20.399999999999999" customHeight="1">
      <c r="A5" s="184" t="s">
        <v>68</v>
      </c>
      <c r="B5" s="186" t="s">
        <v>53</v>
      </c>
      <c r="C5" s="181" t="s">
        <v>0</v>
      </c>
      <c r="D5" s="182"/>
      <c r="E5" s="183"/>
      <c r="F5" s="181" t="s">
        <v>1</v>
      </c>
      <c r="G5" s="182"/>
      <c r="H5" s="183"/>
      <c r="I5" s="181" t="s">
        <v>2</v>
      </c>
      <c r="J5" s="182"/>
      <c r="K5" s="183"/>
    </row>
    <row r="6" spans="1:11" ht="31.5" customHeight="1" thickBot="1">
      <c r="A6" s="185"/>
      <c r="B6" s="187"/>
      <c r="C6" s="25" t="s">
        <v>3</v>
      </c>
      <c r="D6" s="42" t="s">
        <v>4</v>
      </c>
      <c r="E6" s="42" t="s">
        <v>5</v>
      </c>
      <c r="F6" s="25" t="s">
        <v>3</v>
      </c>
      <c r="G6" s="42" t="s">
        <v>4</v>
      </c>
      <c r="H6" s="42" t="s">
        <v>5</v>
      </c>
      <c r="I6" s="176" t="s">
        <v>3</v>
      </c>
      <c r="J6" s="42" t="s">
        <v>4</v>
      </c>
      <c r="K6" s="42" t="s">
        <v>5</v>
      </c>
    </row>
    <row r="7" spans="1:11" ht="16.5" customHeight="1">
      <c r="A7" s="191" t="s">
        <v>6</v>
      </c>
      <c r="B7" s="46" t="s">
        <v>7</v>
      </c>
      <c r="C7" s="157">
        <v>159</v>
      </c>
      <c r="D7" s="57">
        <f t="shared" ref="D7:D39" si="0">C7*1000/$D$4</f>
        <v>106.46133244057583</v>
      </c>
      <c r="E7" s="57">
        <f t="shared" ref="E7:E39" si="1">C7*100/C$39</f>
        <v>51.96078431372549</v>
      </c>
      <c r="F7" s="157">
        <v>465</v>
      </c>
      <c r="G7" s="57">
        <f t="shared" ref="G7:G39" si="2">F7*1000/$G$4</f>
        <v>47.463509237521691</v>
      </c>
      <c r="H7" s="57">
        <f t="shared" ref="H7:H39" si="3">F7*100/F$39</f>
        <v>6.1111841240636089</v>
      </c>
      <c r="I7" s="53">
        <f t="shared" ref="I7:I38" si="4">C7+F7</f>
        <v>624</v>
      </c>
      <c r="J7" s="57">
        <f t="shared" ref="J7:J39" si="5">I7*1000/$J$4</f>
        <v>55.681970285102395</v>
      </c>
      <c r="K7" s="58">
        <f t="shared" ref="K7:K39" si="6">I7*100/I$39</f>
        <v>7.88376500315856</v>
      </c>
    </row>
    <row r="8" spans="1:11" s="10" customFormat="1" ht="12.75" customHeight="1" thickBot="1">
      <c r="A8" s="192"/>
      <c r="B8" s="54" t="s">
        <v>8</v>
      </c>
      <c r="C8" s="158">
        <v>0</v>
      </c>
      <c r="D8" s="59">
        <f t="shared" si="0"/>
        <v>0</v>
      </c>
      <c r="E8" s="59">
        <f t="shared" si="1"/>
        <v>0</v>
      </c>
      <c r="F8" s="158">
        <v>0</v>
      </c>
      <c r="G8" s="59">
        <f t="shared" si="2"/>
        <v>0</v>
      </c>
      <c r="H8" s="59">
        <f t="shared" si="3"/>
        <v>0</v>
      </c>
      <c r="I8" s="142">
        <f t="shared" si="4"/>
        <v>0</v>
      </c>
      <c r="J8" s="59">
        <f t="shared" si="5"/>
        <v>0</v>
      </c>
      <c r="K8" s="60">
        <f t="shared" si="6"/>
        <v>0</v>
      </c>
    </row>
    <row r="9" spans="1:11" ht="17.25" customHeight="1">
      <c r="A9" s="191" t="s">
        <v>9</v>
      </c>
      <c r="B9" s="43" t="s">
        <v>10</v>
      </c>
      <c r="C9" s="157">
        <v>0</v>
      </c>
      <c r="D9" s="44">
        <f t="shared" si="0"/>
        <v>0</v>
      </c>
      <c r="E9" s="44">
        <f t="shared" si="1"/>
        <v>0</v>
      </c>
      <c r="F9" s="157">
        <v>118</v>
      </c>
      <c r="G9" s="55">
        <f t="shared" si="2"/>
        <v>12.044503419414106</v>
      </c>
      <c r="H9" s="44">
        <f t="shared" si="3"/>
        <v>1.5507951110527007</v>
      </c>
      <c r="I9" s="53">
        <f t="shared" si="4"/>
        <v>118</v>
      </c>
      <c r="J9" s="44">
        <f t="shared" si="5"/>
        <v>10.529603355195645</v>
      </c>
      <c r="K9" s="45">
        <f t="shared" si="6"/>
        <v>1.4908401768793431</v>
      </c>
    </row>
    <row r="10" spans="1:11" s="10" customFormat="1" ht="11.25" customHeight="1" thickBot="1">
      <c r="A10" s="192"/>
      <c r="B10" s="54" t="s">
        <v>11</v>
      </c>
      <c r="C10" s="158">
        <v>0</v>
      </c>
      <c r="D10" s="59">
        <f t="shared" si="0"/>
        <v>0</v>
      </c>
      <c r="E10" s="59">
        <f t="shared" si="1"/>
        <v>0</v>
      </c>
      <c r="F10" s="158">
        <v>101</v>
      </c>
      <c r="G10" s="59">
        <f t="shared" si="2"/>
        <v>10.309278350515465</v>
      </c>
      <c r="H10" s="59">
        <f t="shared" si="3"/>
        <v>1.3273754764095151</v>
      </c>
      <c r="I10" s="142">
        <f t="shared" si="4"/>
        <v>101</v>
      </c>
      <c r="J10" s="59">
        <f t="shared" si="5"/>
        <v>9.0126266006335616</v>
      </c>
      <c r="K10" s="60">
        <f t="shared" si="6"/>
        <v>1.2760581174984207</v>
      </c>
    </row>
    <row r="11" spans="1:11" ht="17.25" customHeight="1" thickBot="1">
      <c r="A11" s="137" t="s">
        <v>12</v>
      </c>
      <c r="B11" s="32" t="s">
        <v>13</v>
      </c>
      <c r="C11" s="159">
        <v>23</v>
      </c>
      <c r="D11" s="14">
        <f t="shared" si="0"/>
        <v>15.400066956812855</v>
      </c>
      <c r="E11" s="14">
        <f t="shared" si="1"/>
        <v>7.5163398692810457</v>
      </c>
      <c r="F11" s="159">
        <v>13</v>
      </c>
      <c r="G11" s="14">
        <f t="shared" si="2"/>
        <v>1.3269368173930796</v>
      </c>
      <c r="H11" s="14">
        <f t="shared" si="3"/>
        <v>0.17085030884478908</v>
      </c>
      <c r="I11" s="72">
        <f t="shared" si="4"/>
        <v>36</v>
      </c>
      <c r="J11" s="14">
        <f t="shared" si="5"/>
        <v>3.2124213626020612</v>
      </c>
      <c r="K11" s="69">
        <f t="shared" si="6"/>
        <v>0.45483259633607076</v>
      </c>
    </row>
    <row r="12" spans="1:11" ht="26.4">
      <c r="A12" s="191" t="s">
        <v>14</v>
      </c>
      <c r="B12" s="43" t="s">
        <v>57</v>
      </c>
      <c r="C12" s="157">
        <v>0</v>
      </c>
      <c r="D12" s="44">
        <f t="shared" si="0"/>
        <v>0</v>
      </c>
      <c r="E12" s="44">
        <f t="shared" si="1"/>
        <v>0</v>
      </c>
      <c r="F12" s="157">
        <v>415</v>
      </c>
      <c r="G12" s="44">
        <f t="shared" si="2"/>
        <v>42.359906093702151</v>
      </c>
      <c r="H12" s="44">
        <f t="shared" si="3"/>
        <v>5.454067551583651</v>
      </c>
      <c r="I12" s="53">
        <f t="shared" si="4"/>
        <v>415</v>
      </c>
      <c r="J12" s="44">
        <f t="shared" si="5"/>
        <v>37.032079596662648</v>
      </c>
      <c r="K12" s="45">
        <f t="shared" si="6"/>
        <v>5.2432090966519267</v>
      </c>
    </row>
    <row r="13" spans="1:11" s="10" customFormat="1" ht="12" customHeight="1" thickBot="1">
      <c r="A13" s="192"/>
      <c r="B13" s="78" t="s">
        <v>16</v>
      </c>
      <c r="C13" s="158">
        <v>0</v>
      </c>
      <c r="D13" s="59">
        <f t="shared" si="0"/>
        <v>0</v>
      </c>
      <c r="E13" s="59">
        <f t="shared" si="1"/>
        <v>0</v>
      </c>
      <c r="F13" s="158">
        <v>376</v>
      </c>
      <c r="G13" s="59">
        <f t="shared" si="2"/>
        <v>38.379095641522916</v>
      </c>
      <c r="H13" s="59">
        <f t="shared" si="3"/>
        <v>4.9415166250492835</v>
      </c>
      <c r="I13" s="142">
        <f t="shared" si="4"/>
        <v>376</v>
      </c>
      <c r="J13" s="59">
        <f t="shared" si="5"/>
        <v>33.551956453843751</v>
      </c>
      <c r="K13" s="60">
        <f t="shared" si="6"/>
        <v>4.7504737839545168</v>
      </c>
    </row>
    <row r="14" spans="1:11" ht="14.25" customHeight="1" thickBot="1">
      <c r="A14" s="138" t="s">
        <v>17</v>
      </c>
      <c r="B14" s="27" t="s">
        <v>18</v>
      </c>
      <c r="C14" s="159">
        <v>5</v>
      </c>
      <c r="D14" s="14">
        <f t="shared" si="0"/>
        <v>3.3478406427854033</v>
      </c>
      <c r="E14" s="14">
        <f t="shared" si="1"/>
        <v>1.6339869281045751</v>
      </c>
      <c r="F14" s="159">
        <v>154</v>
      </c>
      <c r="G14" s="14">
        <f t="shared" si="2"/>
        <v>15.719097682964172</v>
      </c>
      <c r="H14" s="14">
        <f t="shared" si="3"/>
        <v>2.0239190432382705</v>
      </c>
      <c r="I14" s="72">
        <f t="shared" si="4"/>
        <v>159</v>
      </c>
      <c r="J14" s="14">
        <f t="shared" si="5"/>
        <v>14.188194351492438</v>
      </c>
      <c r="K14" s="69">
        <f t="shared" si="6"/>
        <v>2.008843967150979</v>
      </c>
    </row>
    <row r="15" spans="1:11" ht="14.4" thickBot="1">
      <c r="A15" s="138" t="s">
        <v>19</v>
      </c>
      <c r="B15" s="27" t="s">
        <v>20</v>
      </c>
      <c r="C15" s="159">
        <v>3</v>
      </c>
      <c r="D15" s="14">
        <f t="shared" si="0"/>
        <v>2.0087043856712419</v>
      </c>
      <c r="E15" s="14">
        <f t="shared" si="1"/>
        <v>0.98039215686274506</v>
      </c>
      <c r="F15" s="159">
        <v>214</v>
      </c>
      <c r="G15" s="14">
        <f t="shared" si="2"/>
        <v>21.843421455547617</v>
      </c>
      <c r="H15" s="14">
        <f t="shared" si="3"/>
        <v>2.8124589302142202</v>
      </c>
      <c r="I15" s="72">
        <f t="shared" si="4"/>
        <v>217</v>
      </c>
      <c r="J15" s="14">
        <f t="shared" si="5"/>
        <v>19.363762102351313</v>
      </c>
      <c r="K15" s="69">
        <f t="shared" si="6"/>
        <v>2.7416298168035378</v>
      </c>
    </row>
    <row r="16" spans="1:11" ht="14.4" thickBot="1">
      <c r="A16" s="137" t="s">
        <v>21</v>
      </c>
      <c r="B16" s="32" t="s">
        <v>22</v>
      </c>
      <c r="C16" s="159">
        <v>21</v>
      </c>
      <c r="D16" s="14">
        <f t="shared" si="0"/>
        <v>14.060930699698694</v>
      </c>
      <c r="E16" s="14">
        <f t="shared" si="1"/>
        <v>6.8627450980392153</v>
      </c>
      <c r="F16" s="159">
        <v>129</v>
      </c>
      <c r="G16" s="14">
        <f t="shared" si="2"/>
        <v>13.167296111054405</v>
      </c>
      <c r="H16" s="14">
        <f t="shared" si="3"/>
        <v>1.6953607569982916</v>
      </c>
      <c r="I16" s="72">
        <f t="shared" si="4"/>
        <v>150</v>
      </c>
      <c r="J16" s="14">
        <f t="shared" si="5"/>
        <v>13.385089010841922</v>
      </c>
      <c r="K16" s="69">
        <f t="shared" si="6"/>
        <v>1.8951358180669615</v>
      </c>
    </row>
    <row r="17" spans="1:11" ht="14.4" thickBot="1">
      <c r="A17" s="138" t="s">
        <v>23</v>
      </c>
      <c r="B17" s="27" t="s">
        <v>24</v>
      </c>
      <c r="C17" s="159">
        <v>4</v>
      </c>
      <c r="D17" s="14">
        <f t="shared" si="0"/>
        <v>2.6782725142283228</v>
      </c>
      <c r="E17" s="14">
        <f t="shared" si="1"/>
        <v>1.3071895424836601</v>
      </c>
      <c r="F17" s="159">
        <v>79</v>
      </c>
      <c r="G17" s="14">
        <f t="shared" si="2"/>
        <v>8.0636929672348678</v>
      </c>
      <c r="H17" s="14">
        <f t="shared" si="3"/>
        <v>1.0382441845183334</v>
      </c>
      <c r="I17" s="72">
        <f t="shared" si="4"/>
        <v>83</v>
      </c>
      <c r="J17" s="14">
        <f t="shared" si="5"/>
        <v>7.4064159193325301</v>
      </c>
      <c r="K17" s="69">
        <f t="shared" si="6"/>
        <v>1.0486418193303852</v>
      </c>
    </row>
    <row r="18" spans="1:11" ht="18" customHeight="1">
      <c r="A18" s="194" t="s">
        <v>25</v>
      </c>
      <c r="B18" s="79" t="s">
        <v>26</v>
      </c>
      <c r="C18" s="157">
        <v>2</v>
      </c>
      <c r="D18" s="44">
        <f t="shared" si="0"/>
        <v>1.3391362571141614</v>
      </c>
      <c r="E18" s="44">
        <f t="shared" si="1"/>
        <v>0.65359477124183007</v>
      </c>
      <c r="F18" s="157">
        <v>4755</v>
      </c>
      <c r="G18" s="44">
        <f t="shared" si="2"/>
        <v>485.35265897723792</v>
      </c>
      <c r="H18" s="44">
        <f t="shared" si="3"/>
        <v>62.491786042843998</v>
      </c>
      <c r="I18" s="53">
        <f t="shared" si="4"/>
        <v>4757</v>
      </c>
      <c r="J18" s="44">
        <f t="shared" si="5"/>
        <v>424.48578949716682</v>
      </c>
      <c r="K18" s="45">
        <f t="shared" si="6"/>
        <v>60.101073910296904</v>
      </c>
    </row>
    <row r="19" spans="1:11" s="10" customFormat="1" ht="12.75" customHeight="1">
      <c r="A19" s="195"/>
      <c r="B19" s="36" t="s">
        <v>27</v>
      </c>
      <c r="C19" s="160">
        <v>0</v>
      </c>
      <c r="D19" s="13">
        <f t="shared" si="0"/>
        <v>0</v>
      </c>
      <c r="E19" s="13">
        <f t="shared" si="1"/>
        <v>0</v>
      </c>
      <c r="F19" s="160">
        <v>4349</v>
      </c>
      <c r="G19" s="13">
        <f t="shared" si="2"/>
        <v>443.91140144942329</v>
      </c>
      <c r="H19" s="13">
        <f t="shared" si="3"/>
        <v>57.155999474306739</v>
      </c>
      <c r="I19" s="145">
        <f t="shared" si="4"/>
        <v>4349</v>
      </c>
      <c r="J19" s="13">
        <f t="shared" si="5"/>
        <v>388.07834738767679</v>
      </c>
      <c r="K19" s="81">
        <f t="shared" si="6"/>
        <v>54.946304485154769</v>
      </c>
    </row>
    <row r="20" spans="1:11" s="10" customFormat="1" ht="16.2" customHeight="1">
      <c r="A20" s="195"/>
      <c r="B20" s="35" t="s">
        <v>56</v>
      </c>
      <c r="C20" s="160">
        <v>0</v>
      </c>
      <c r="D20" s="13">
        <f t="shared" si="0"/>
        <v>0</v>
      </c>
      <c r="E20" s="13">
        <f t="shared" si="1"/>
        <v>0</v>
      </c>
      <c r="F20" s="160">
        <v>179</v>
      </c>
      <c r="G20" s="13">
        <f t="shared" si="2"/>
        <v>18.270899254873942</v>
      </c>
      <c r="H20" s="13">
        <f t="shared" si="3"/>
        <v>2.3524773294782495</v>
      </c>
      <c r="I20" s="145">
        <f t="shared" si="4"/>
        <v>179</v>
      </c>
      <c r="J20" s="13">
        <f t="shared" si="5"/>
        <v>15.972872886271361</v>
      </c>
      <c r="K20" s="81">
        <f t="shared" si="6"/>
        <v>2.2615287428932405</v>
      </c>
    </row>
    <row r="21" spans="1:11" s="10" customFormat="1" ht="16.2" customHeight="1" thickBot="1">
      <c r="A21" s="196"/>
      <c r="B21" s="54" t="s">
        <v>28</v>
      </c>
      <c r="C21" s="158">
        <v>0</v>
      </c>
      <c r="D21" s="59">
        <f t="shared" si="0"/>
        <v>0</v>
      </c>
      <c r="E21" s="59">
        <f t="shared" si="1"/>
        <v>0</v>
      </c>
      <c r="F21" s="158">
        <v>76</v>
      </c>
      <c r="G21" s="59">
        <f t="shared" si="2"/>
        <v>7.757476778605696</v>
      </c>
      <c r="H21" s="59">
        <f t="shared" si="3"/>
        <v>0.99881719016953607</v>
      </c>
      <c r="I21" s="142">
        <f t="shared" si="4"/>
        <v>76</v>
      </c>
      <c r="J21" s="59">
        <f t="shared" si="5"/>
        <v>6.7817784321599071</v>
      </c>
      <c r="K21" s="60">
        <f t="shared" si="6"/>
        <v>0.96020214782059377</v>
      </c>
    </row>
    <row r="22" spans="1:11" ht="16.5" customHeight="1">
      <c r="A22" s="194" t="s">
        <v>29</v>
      </c>
      <c r="B22" s="79" t="s">
        <v>30</v>
      </c>
      <c r="C22" s="157">
        <v>54</v>
      </c>
      <c r="D22" s="44">
        <f t="shared" si="0"/>
        <v>36.156678942082358</v>
      </c>
      <c r="E22" s="44">
        <f t="shared" si="1"/>
        <v>17.647058823529413</v>
      </c>
      <c r="F22" s="157">
        <v>156</v>
      </c>
      <c r="G22" s="44">
        <f t="shared" si="2"/>
        <v>15.923241808716954</v>
      </c>
      <c r="H22" s="44">
        <f t="shared" si="3"/>
        <v>2.0502037061374687</v>
      </c>
      <c r="I22" s="53">
        <f t="shared" si="4"/>
        <v>210</v>
      </c>
      <c r="J22" s="44">
        <f t="shared" si="5"/>
        <v>18.739124615178692</v>
      </c>
      <c r="K22" s="45">
        <f t="shared" si="6"/>
        <v>2.6531901452937459</v>
      </c>
    </row>
    <row r="23" spans="1:11" s="10" customFormat="1" ht="11.25" customHeight="1">
      <c r="A23" s="195"/>
      <c r="B23" s="36" t="s">
        <v>31</v>
      </c>
      <c r="C23" s="160">
        <v>20</v>
      </c>
      <c r="D23" s="13">
        <f t="shared" si="0"/>
        <v>13.391362571141613</v>
      </c>
      <c r="E23" s="13">
        <f t="shared" si="1"/>
        <v>6.5359477124183005</v>
      </c>
      <c r="F23" s="160">
        <v>14</v>
      </c>
      <c r="G23" s="13">
        <f t="shared" si="2"/>
        <v>1.4290088802694703</v>
      </c>
      <c r="H23" s="13">
        <f t="shared" si="3"/>
        <v>0.18399264029438822</v>
      </c>
      <c r="I23" s="145">
        <f t="shared" si="4"/>
        <v>34</v>
      </c>
      <c r="J23" s="13">
        <f t="shared" si="5"/>
        <v>3.0339535091241689</v>
      </c>
      <c r="K23" s="81">
        <f t="shared" si="6"/>
        <v>0.42956411876184458</v>
      </c>
    </row>
    <row r="24" spans="1:11" s="10" customFormat="1" ht="12.75" customHeight="1">
      <c r="A24" s="195"/>
      <c r="B24" s="35" t="s">
        <v>51</v>
      </c>
      <c r="C24" s="160">
        <v>2</v>
      </c>
      <c r="D24" s="13">
        <f t="shared" si="0"/>
        <v>1.3391362571141614</v>
      </c>
      <c r="E24" s="13">
        <f t="shared" si="1"/>
        <v>0.65359477124183007</v>
      </c>
      <c r="F24" s="160">
        <v>7</v>
      </c>
      <c r="G24" s="13">
        <f t="shared" si="2"/>
        <v>0.71450444013473513</v>
      </c>
      <c r="H24" s="13">
        <f t="shared" si="3"/>
        <v>9.1996320147194111E-2</v>
      </c>
      <c r="I24" s="145">
        <f t="shared" si="4"/>
        <v>9</v>
      </c>
      <c r="J24" s="13">
        <f t="shared" si="5"/>
        <v>0.80310534065051531</v>
      </c>
      <c r="K24" s="81">
        <f t="shared" si="6"/>
        <v>0.11370814908401769</v>
      </c>
    </row>
    <row r="25" spans="1:11" s="10" customFormat="1" ht="12" thickBot="1">
      <c r="A25" s="196"/>
      <c r="B25" s="78" t="s">
        <v>52</v>
      </c>
      <c r="C25" s="158">
        <v>6</v>
      </c>
      <c r="D25" s="59">
        <f t="shared" si="0"/>
        <v>4.0174087713424838</v>
      </c>
      <c r="E25" s="59">
        <f t="shared" si="1"/>
        <v>1.9607843137254901</v>
      </c>
      <c r="F25" s="158">
        <v>36</v>
      </c>
      <c r="G25" s="59">
        <f t="shared" si="2"/>
        <v>3.6745942635500661</v>
      </c>
      <c r="H25" s="59">
        <f t="shared" si="3"/>
        <v>0.4731239321855697</v>
      </c>
      <c r="I25" s="142">
        <f t="shared" si="4"/>
        <v>42</v>
      </c>
      <c r="J25" s="59">
        <f t="shared" si="5"/>
        <v>3.7478249230357381</v>
      </c>
      <c r="K25" s="60">
        <f t="shared" si="6"/>
        <v>0.53063802905874924</v>
      </c>
    </row>
    <row r="26" spans="1:11" ht="14.4" thickBot="1">
      <c r="A26" s="137" t="s">
        <v>32</v>
      </c>
      <c r="B26" s="32" t="s">
        <v>33</v>
      </c>
      <c r="C26" s="159">
        <v>2</v>
      </c>
      <c r="D26" s="14">
        <f t="shared" si="0"/>
        <v>1.3391362571141614</v>
      </c>
      <c r="E26" s="14">
        <f t="shared" si="1"/>
        <v>0.65359477124183007</v>
      </c>
      <c r="F26" s="159">
        <v>134</v>
      </c>
      <c r="G26" s="14">
        <f t="shared" si="2"/>
        <v>13.677656425436359</v>
      </c>
      <c r="H26" s="14">
        <f t="shared" si="3"/>
        <v>1.7610724142462872</v>
      </c>
      <c r="I26" s="72">
        <f t="shared" si="4"/>
        <v>136</v>
      </c>
      <c r="J26" s="14">
        <f t="shared" si="5"/>
        <v>12.135814036496676</v>
      </c>
      <c r="K26" s="69">
        <f t="shared" si="6"/>
        <v>1.7182564750473783</v>
      </c>
    </row>
    <row r="27" spans="1:11" ht="14.4" thickBot="1">
      <c r="A27" s="137" t="s">
        <v>34</v>
      </c>
      <c r="B27" s="32" t="s">
        <v>35</v>
      </c>
      <c r="C27" s="159">
        <v>5</v>
      </c>
      <c r="D27" s="14">
        <f t="shared" si="0"/>
        <v>3.3478406427854033</v>
      </c>
      <c r="E27" s="14">
        <f t="shared" si="1"/>
        <v>1.6339869281045751</v>
      </c>
      <c r="F27" s="159">
        <v>53</v>
      </c>
      <c r="G27" s="14">
        <f t="shared" si="2"/>
        <v>5.4098193324487092</v>
      </c>
      <c r="H27" s="14">
        <f t="shared" si="3"/>
        <v>0.6965435668287554</v>
      </c>
      <c r="I27" s="72">
        <f t="shared" si="4"/>
        <v>58</v>
      </c>
      <c r="J27" s="14">
        <f t="shared" si="5"/>
        <v>5.1755677508588764</v>
      </c>
      <c r="K27" s="69">
        <f t="shared" si="6"/>
        <v>0.73278584965255844</v>
      </c>
    </row>
    <row r="28" spans="1:11" ht="27" thickBot="1">
      <c r="A28" s="137" t="s">
        <v>36</v>
      </c>
      <c r="B28" s="32" t="s">
        <v>54</v>
      </c>
      <c r="C28" s="159">
        <v>5</v>
      </c>
      <c r="D28" s="14">
        <f t="shared" si="0"/>
        <v>3.3478406427854033</v>
      </c>
      <c r="E28" s="14">
        <f t="shared" si="1"/>
        <v>1.6339869281045751</v>
      </c>
      <c r="F28" s="159">
        <v>267</v>
      </c>
      <c r="G28" s="14">
        <f t="shared" si="2"/>
        <v>27.253240787996326</v>
      </c>
      <c r="H28" s="14">
        <f t="shared" si="3"/>
        <v>3.5090024970429754</v>
      </c>
      <c r="I28" s="72">
        <f t="shared" si="4"/>
        <v>272</v>
      </c>
      <c r="J28" s="14">
        <f t="shared" si="5"/>
        <v>24.271628072993352</v>
      </c>
      <c r="K28" s="69">
        <f t="shared" si="6"/>
        <v>3.4365129500947567</v>
      </c>
    </row>
    <row r="29" spans="1:11" ht="13.8">
      <c r="A29" s="141" t="s">
        <v>38</v>
      </c>
      <c r="B29" s="79" t="s">
        <v>39</v>
      </c>
      <c r="C29" s="157">
        <v>5</v>
      </c>
      <c r="D29" s="44">
        <f t="shared" si="0"/>
        <v>3.3478406427854033</v>
      </c>
      <c r="E29" s="44">
        <f t="shared" si="1"/>
        <v>1.6339869281045751</v>
      </c>
      <c r="F29" s="157">
        <v>202</v>
      </c>
      <c r="G29" s="44">
        <f t="shared" si="2"/>
        <v>20.618556701030929</v>
      </c>
      <c r="H29" s="44">
        <f t="shared" si="3"/>
        <v>2.6547509528190303</v>
      </c>
      <c r="I29" s="53">
        <f t="shared" si="4"/>
        <v>207</v>
      </c>
      <c r="J29" s="44">
        <f t="shared" si="5"/>
        <v>18.471422834961853</v>
      </c>
      <c r="K29" s="45">
        <f t="shared" si="6"/>
        <v>2.6152874289324068</v>
      </c>
    </row>
    <row r="30" spans="1:11" s="10" customFormat="1" ht="12" customHeight="1" thickBot="1">
      <c r="A30" s="147"/>
      <c r="B30" s="78" t="s">
        <v>40</v>
      </c>
      <c r="C30" s="158">
        <v>1</v>
      </c>
      <c r="D30" s="59">
        <f t="shared" si="0"/>
        <v>0.6695681285570807</v>
      </c>
      <c r="E30" s="59">
        <f t="shared" si="1"/>
        <v>0.32679738562091504</v>
      </c>
      <c r="F30" s="158">
        <v>78</v>
      </c>
      <c r="G30" s="59">
        <f t="shared" si="2"/>
        <v>7.9616209043584769</v>
      </c>
      <c r="H30" s="59">
        <f t="shared" si="3"/>
        <v>1.0251018530687344</v>
      </c>
      <c r="I30" s="142">
        <f t="shared" si="4"/>
        <v>79</v>
      </c>
      <c r="J30" s="59">
        <f t="shared" si="5"/>
        <v>7.0494802123767455</v>
      </c>
      <c r="K30" s="60">
        <f t="shared" si="6"/>
        <v>0.998104864181933</v>
      </c>
    </row>
    <row r="31" spans="1:11" ht="14.4" thickBot="1">
      <c r="A31" s="137" t="s">
        <v>41</v>
      </c>
      <c r="B31" s="30" t="s">
        <v>42</v>
      </c>
      <c r="C31" s="159">
        <v>0</v>
      </c>
      <c r="D31" s="84">
        <f t="shared" si="0"/>
        <v>0</v>
      </c>
      <c r="E31" s="84">
        <f t="shared" si="1"/>
        <v>0</v>
      </c>
      <c r="F31" s="159">
        <v>4</v>
      </c>
      <c r="G31" s="84">
        <f t="shared" si="2"/>
        <v>0.40828825150556292</v>
      </c>
      <c r="H31" s="84">
        <f t="shared" si="3"/>
        <v>5.2569325798396634E-2</v>
      </c>
      <c r="I31" s="72">
        <f t="shared" si="4"/>
        <v>4</v>
      </c>
      <c r="J31" s="84">
        <f t="shared" si="5"/>
        <v>0.35693570695578458</v>
      </c>
      <c r="K31" s="85">
        <f t="shared" si="6"/>
        <v>5.0536955148452307E-2</v>
      </c>
    </row>
    <row r="32" spans="1:11" ht="14.4" thickBot="1">
      <c r="A32" s="137" t="s">
        <v>43</v>
      </c>
      <c r="B32" s="30" t="s">
        <v>44</v>
      </c>
      <c r="C32" s="159">
        <v>0</v>
      </c>
      <c r="D32" s="84">
        <f t="shared" si="0"/>
        <v>0</v>
      </c>
      <c r="E32" s="84">
        <f t="shared" si="1"/>
        <v>0</v>
      </c>
      <c r="F32" s="159">
        <v>0</v>
      </c>
      <c r="G32" s="84">
        <f t="shared" si="2"/>
        <v>0</v>
      </c>
      <c r="H32" s="84">
        <f t="shared" si="3"/>
        <v>0</v>
      </c>
      <c r="I32" s="72">
        <f t="shared" si="4"/>
        <v>0</v>
      </c>
      <c r="J32" s="84">
        <f t="shared" si="5"/>
        <v>0</v>
      </c>
      <c r="K32" s="85">
        <f t="shared" si="6"/>
        <v>0</v>
      </c>
    </row>
    <row r="33" spans="1:11" ht="14.4" thickBot="1">
      <c r="A33" s="137" t="s">
        <v>45</v>
      </c>
      <c r="B33" s="30" t="s">
        <v>46</v>
      </c>
      <c r="C33" s="159">
        <v>6</v>
      </c>
      <c r="D33" s="84">
        <f t="shared" si="0"/>
        <v>4.0174087713424838</v>
      </c>
      <c r="E33" s="84">
        <f t="shared" si="1"/>
        <v>1.9607843137254901</v>
      </c>
      <c r="F33" s="159">
        <v>0</v>
      </c>
      <c r="G33" s="84">
        <f t="shared" si="2"/>
        <v>0</v>
      </c>
      <c r="H33" s="84">
        <f t="shared" si="3"/>
        <v>0</v>
      </c>
      <c r="I33" s="72">
        <f t="shared" si="4"/>
        <v>6</v>
      </c>
      <c r="J33" s="84">
        <f t="shared" si="5"/>
        <v>0.53540356043367687</v>
      </c>
      <c r="K33" s="85">
        <f t="shared" si="6"/>
        <v>7.5805432722678465E-2</v>
      </c>
    </row>
    <row r="34" spans="1:11" ht="14.4" thickBot="1">
      <c r="A34" s="137" t="s">
        <v>47</v>
      </c>
      <c r="B34" s="30" t="s">
        <v>48</v>
      </c>
      <c r="C34" s="159">
        <v>7</v>
      </c>
      <c r="D34" s="84">
        <f t="shared" si="0"/>
        <v>4.6869768998995651</v>
      </c>
      <c r="E34" s="84">
        <f t="shared" si="1"/>
        <v>2.2875816993464051</v>
      </c>
      <c r="F34" s="159">
        <v>32</v>
      </c>
      <c r="G34" s="84">
        <f t="shared" si="2"/>
        <v>3.2663060120445033</v>
      </c>
      <c r="H34" s="84">
        <f t="shared" si="3"/>
        <v>0.42055460638717307</v>
      </c>
      <c r="I34" s="72">
        <f t="shared" si="4"/>
        <v>39</v>
      </c>
      <c r="J34" s="84">
        <f t="shared" si="5"/>
        <v>3.4801231428188997</v>
      </c>
      <c r="K34" s="85">
        <f t="shared" si="6"/>
        <v>0.49273531269741</v>
      </c>
    </row>
    <row r="35" spans="1:11" ht="14.4" thickBot="1">
      <c r="A35" s="137" t="s">
        <v>49</v>
      </c>
      <c r="B35" s="30" t="s">
        <v>50</v>
      </c>
      <c r="C35" s="159">
        <v>5</v>
      </c>
      <c r="D35" s="84">
        <f t="shared" si="0"/>
        <v>3.3478406427854033</v>
      </c>
      <c r="E35" s="84">
        <f t="shared" si="1"/>
        <v>1.6339869281045751</v>
      </c>
      <c r="F35" s="159">
        <v>119</v>
      </c>
      <c r="G35" s="84">
        <f t="shared" si="2"/>
        <v>12.146575482290498</v>
      </c>
      <c r="H35" s="84">
        <f t="shared" si="3"/>
        <v>1.5639374425022998</v>
      </c>
      <c r="I35" s="72">
        <f t="shared" si="4"/>
        <v>124</v>
      </c>
      <c r="J35" s="84">
        <f t="shared" si="5"/>
        <v>11.065006915629322</v>
      </c>
      <c r="K35" s="85">
        <f t="shared" si="6"/>
        <v>1.5666456096020214</v>
      </c>
    </row>
    <row r="36" spans="1:11" ht="13.8">
      <c r="A36" s="178" t="s">
        <v>62</v>
      </c>
      <c r="B36" s="91" t="s">
        <v>63</v>
      </c>
      <c r="C36" s="157">
        <v>0</v>
      </c>
      <c r="D36" s="57">
        <f t="shared" si="0"/>
        <v>0</v>
      </c>
      <c r="E36" s="57">
        <f t="shared" si="1"/>
        <v>0</v>
      </c>
      <c r="F36" s="157">
        <v>300</v>
      </c>
      <c r="G36" s="57">
        <f t="shared" si="2"/>
        <v>30.62161886291722</v>
      </c>
      <c r="H36" s="57">
        <f t="shared" si="3"/>
        <v>3.9426994348797475</v>
      </c>
      <c r="I36" s="110">
        <f t="shared" si="4"/>
        <v>300</v>
      </c>
      <c r="J36" s="57">
        <f t="shared" si="5"/>
        <v>26.770178021683844</v>
      </c>
      <c r="K36" s="58">
        <f t="shared" si="6"/>
        <v>3.790271636133923</v>
      </c>
    </row>
    <row r="37" spans="1:11" s="10" customFormat="1" ht="11.4">
      <c r="A37" s="179"/>
      <c r="B37" s="34" t="s">
        <v>64</v>
      </c>
      <c r="C37" s="161">
        <v>0</v>
      </c>
      <c r="D37" s="148">
        <f t="shared" si="0"/>
        <v>0</v>
      </c>
      <c r="E37" s="148">
        <f t="shared" si="1"/>
        <v>0</v>
      </c>
      <c r="F37" s="170">
        <v>47</v>
      </c>
      <c r="G37" s="148">
        <f t="shared" si="2"/>
        <v>4.7973869551903645</v>
      </c>
      <c r="H37" s="148">
        <f t="shared" si="3"/>
        <v>0.61768957813116043</v>
      </c>
      <c r="I37" s="150">
        <f t="shared" si="4"/>
        <v>47</v>
      </c>
      <c r="J37" s="148">
        <f t="shared" si="5"/>
        <v>4.1939945567304688</v>
      </c>
      <c r="K37" s="151">
        <f t="shared" si="6"/>
        <v>0.5938092229943146</v>
      </c>
    </row>
    <row r="38" spans="1:11" s="10" customFormat="1" ht="12" thickBot="1">
      <c r="A38" s="180"/>
      <c r="B38" s="78" t="s">
        <v>65</v>
      </c>
      <c r="C38" s="162">
        <v>0</v>
      </c>
      <c r="D38" s="152">
        <f t="shared" si="0"/>
        <v>0</v>
      </c>
      <c r="E38" s="152">
        <f t="shared" si="1"/>
        <v>0</v>
      </c>
      <c r="F38" s="172">
        <v>25</v>
      </c>
      <c r="G38" s="152">
        <f t="shared" si="2"/>
        <v>2.5518015719097682</v>
      </c>
      <c r="H38" s="152">
        <f t="shared" si="3"/>
        <v>0.32855828623997896</v>
      </c>
      <c r="I38" s="154">
        <f t="shared" si="4"/>
        <v>25</v>
      </c>
      <c r="J38" s="152">
        <f t="shared" si="5"/>
        <v>2.2308481684736536</v>
      </c>
      <c r="K38" s="155">
        <f t="shared" si="6"/>
        <v>0.31585596967782692</v>
      </c>
    </row>
    <row r="39" spans="1:11" ht="19.2" customHeight="1" thickBot="1">
      <c r="A39" s="92"/>
      <c r="B39" s="93" t="s">
        <v>69</v>
      </c>
      <c r="C39" s="134">
        <v>306</v>
      </c>
      <c r="D39" s="131">
        <f t="shared" si="0"/>
        <v>204.88784733846668</v>
      </c>
      <c r="E39" s="131">
        <f t="shared" si="1"/>
        <v>100</v>
      </c>
      <c r="F39" s="134">
        <v>7609</v>
      </c>
      <c r="G39" s="131">
        <f t="shared" si="2"/>
        <v>776.66632642645709</v>
      </c>
      <c r="H39" s="131">
        <f t="shared" si="3"/>
        <v>100</v>
      </c>
      <c r="I39" s="134">
        <f>I7+I9+I11+I12+SUM(I14:I18)+I22+SUM(I26:I29)+SUM(I31:I36)</f>
        <v>7915</v>
      </c>
      <c r="J39" s="131">
        <f t="shared" si="5"/>
        <v>706.28653013875874</v>
      </c>
      <c r="K39" s="132">
        <f t="shared" si="6"/>
        <v>100</v>
      </c>
    </row>
    <row r="40" spans="1:11">
      <c r="A40" s="94"/>
      <c r="B40" s="95"/>
    </row>
    <row r="41" spans="1:11">
      <c r="A41" s="94"/>
      <c r="B41" s="98"/>
    </row>
    <row r="42" spans="1:11">
      <c r="A42" s="94"/>
      <c r="B42" s="96"/>
    </row>
    <row r="43" spans="1:11">
      <c r="A43" s="94"/>
      <c r="B43" s="96"/>
    </row>
  </sheetData>
  <mergeCells count="12">
    <mergeCell ref="A36:A38"/>
    <mergeCell ref="F5:H5"/>
    <mergeCell ref="I5:K5"/>
    <mergeCell ref="A9:A10"/>
    <mergeCell ref="A12:A13"/>
    <mergeCell ref="A18:A21"/>
    <mergeCell ref="A7:A8"/>
    <mergeCell ref="A4:C4"/>
    <mergeCell ref="A5:A6"/>
    <mergeCell ref="B5:B6"/>
    <mergeCell ref="C5:E5"/>
    <mergeCell ref="A22:A25"/>
  </mergeCells>
  <printOptions horizontalCentered="1" verticalCentered="1"/>
  <pageMargins left="0.74803149606299213" right="0.74803149606299213" top="0.15748031496062992" bottom="0.39370078740157483" header="0" footer="0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7" tint="0.79998168889431442"/>
  </sheetPr>
  <dimension ref="A1:K43"/>
  <sheetViews>
    <sheetView workbookViewId="0">
      <selection activeCell="L5" sqref="A5:XFD6"/>
    </sheetView>
  </sheetViews>
  <sheetFormatPr defaultRowHeight="13.2"/>
  <cols>
    <col min="1" max="1" width="7.6640625" style="37" customWidth="1"/>
    <col min="2" max="2" width="53.6640625" style="1" customWidth="1"/>
    <col min="3" max="3" width="10.44140625" style="4" customWidth="1"/>
    <col min="4" max="4" width="9.44140625" style="1" customWidth="1"/>
    <col min="5" max="5" width="8.88671875" style="1"/>
    <col min="6" max="6" width="11.5546875" style="4" customWidth="1"/>
    <col min="7" max="7" width="9.44140625" style="1" customWidth="1"/>
    <col min="8" max="8" width="8.88671875" style="1"/>
    <col min="9" max="9" width="10.5546875" style="4" customWidth="1"/>
    <col min="10" max="10" width="9.33203125" style="1" customWidth="1"/>
    <col min="11" max="11" width="8" style="1" customWidth="1"/>
    <col min="12" max="16384" width="8.88671875" style="1"/>
  </cols>
  <sheetData>
    <row r="1" spans="1:11" ht="7.8" customHeight="1"/>
    <row r="2" spans="1:11">
      <c r="A2" s="40" t="s">
        <v>70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0.199999999999999" customHeight="1">
      <c r="A3" s="23"/>
      <c r="B3" s="3"/>
      <c r="C3" s="20"/>
      <c r="D3" s="3"/>
      <c r="E3" s="3"/>
      <c r="F3" s="20"/>
      <c r="G3" s="3"/>
      <c r="H3" s="112"/>
      <c r="I3" s="21"/>
      <c r="J3" s="112"/>
      <c r="K3" s="112"/>
    </row>
    <row r="4" spans="1:11" ht="16.2" customHeight="1">
      <c r="A4" s="177" t="s">
        <v>66</v>
      </c>
      <c r="B4" s="177"/>
      <c r="C4" s="177"/>
      <c r="D4" s="174">
        <v>2848</v>
      </c>
      <c r="E4" s="175"/>
      <c r="F4" s="175"/>
      <c r="G4" s="174">
        <v>16251</v>
      </c>
      <c r="H4" s="175"/>
      <c r="I4" s="175"/>
      <c r="J4" s="203">
        <v>18393</v>
      </c>
      <c r="K4" s="175"/>
    </row>
    <row r="5" spans="1:11" ht="20.399999999999999" customHeight="1">
      <c r="A5" s="184" t="s">
        <v>68</v>
      </c>
      <c r="B5" s="186" t="s">
        <v>53</v>
      </c>
      <c r="C5" s="181" t="s">
        <v>0</v>
      </c>
      <c r="D5" s="182"/>
      <c r="E5" s="183"/>
      <c r="F5" s="181" t="s">
        <v>1</v>
      </c>
      <c r="G5" s="182"/>
      <c r="H5" s="183"/>
      <c r="I5" s="181" t="s">
        <v>2</v>
      </c>
      <c r="J5" s="182"/>
      <c r="K5" s="183"/>
    </row>
    <row r="6" spans="1:11" ht="31.5" customHeight="1" thickBot="1">
      <c r="A6" s="185"/>
      <c r="B6" s="187"/>
      <c r="C6" s="25" t="s">
        <v>3</v>
      </c>
      <c r="D6" s="42" t="s">
        <v>4</v>
      </c>
      <c r="E6" s="42" t="s">
        <v>5</v>
      </c>
      <c r="F6" s="25" t="s">
        <v>3</v>
      </c>
      <c r="G6" s="42" t="s">
        <v>4</v>
      </c>
      <c r="H6" s="42" t="s">
        <v>5</v>
      </c>
      <c r="I6" s="176" t="s">
        <v>3</v>
      </c>
      <c r="J6" s="42" t="s">
        <v>4</v>
      </c>
      <c r="K6" s="42" t="s">
        <v>5</v>
      </c>
    </row>
    <row r="7" spans="1:11" ht="16.5" customHeight="1">
      <c r="A7" s="191" t="s">
        <v>6</v>
      </c>
      <c r="B7" s="46" t="s">
        <v>7</v>
      </c>
      <c r="C7" s="157">
        <v>3171</v>
      </c>
      <c r="D7" s="57">
        <f t="shared" ref="D7:D39" si="0">C7*1000/$D$4</f>
        <v>1113.4129213483145</v>
      </c>
      <c r="E7" s="57">
        <f t="shared" ref="E7:E39" si="1">C7*100/C$39</f>
        <v>15.769058630463972</v>
      </c>
      <c r="F7" s="157">
        <v>1894</v>
      </c>
      <c r="G7" s="57">
        <f t="shared" ref="G7:G39" si="2">F7*1000/$G$4</f>
        <v>116.54667405082765</v>
      </c>
      <c r="H7" s="57">
        <f t="shared" ref="H7:H39" si="3">F7*100/F$39</f>
        <v>3.4147045036599</v>
      </c>
      <c r="I7" s="53">
        <f t="shared" ref="I7:I38" si="4">C7+F7</f>
        <v>5065</v>
      </c>
      <c r="J7" s="57">
        <f t="shared" ref="J7:J39" si="5">I7*1000/$J$4</f>
        <v>275.3765019300821</v>
      </c>
      <c r="K7" s="58">
        <f t="shared" ref="K7:K39" si="6">I7*100/I$39</f>
        <v>6.7019517036056895</v>
      </c>
    </row>
    <row r="8" spans="1:11" s="10" customFormat="1" ht="12.75" customHeight="1" thickBot="1">
      <c r="A8" s="192"/>
      <c r="B8" s="54" t="s">
        <v>8</v>
      </c>
      <c r="C8" s="158">
        <v>467</v>
      </c>
      <c r="D8" s="59">
        <f t="shared" si="0"/>
        <v>163.97471910112358</v>
      </c>
      <c r="E8" s="59">
        <f t="shared" si="1"/>
        <v>2.3223432293997712</v>
      </c>
      <c r="F8" s="158">
        <v>38</v>
      </c>
      <c r="G8" s="59">
        <f t="shared" si="2"/>
        <v>2.3383176419912619</v>
      </c>
      <c r="H8" s="59">
        <f t="shared" si="3"/>
        <v>6.8510438827389747E-2</v>
      </c>
      <c r="I8" s="142">
        <f t="shared" si="4"/>
        <v>505</v>
      </c>
      <c r="J8" s="59">
        <f t="shared" si="5"/>
        <v>27.456097428369489</v>
      </c>
      <c r="K8" s="60">
        <f t="shared" si="6"/>
        <v>0.66821038703274893</v>
      </c>
    </row>
    <row r="9" spans="1:11" ht="17.25" customHeight="1">
      <c r="A9" s="191" t="s">
        <v>9</v>
      </c>
      <c r="B9" s="43" t="s">
        <v>10</v>
      </c>
      <c r="C9" s="157">
        <v>26</v>
      </c>
      <c r="D9" s="44">
        <f t="shared" si="0"/>
        <v>9.1292134831460672</v>
      </c>
      <c r="E9" s="44">
        <f t="shared" si="1"/>
        <v>0.12929534039484808</v>
      </c>
      <c r="F9" s="157">
        <v>960</v>
      </c>
      <c r="G9" s="55">
        <f t="shared" si="2"/>
        <v>59.073287797673991</v>
      </c>
      <c r="H9" s="44">
        <f t="shared" si="3"/>
        <v>1.7307900335340569</v>
      </c>
      <c r="I9" s="53">
        <f t="shared" si="4"/>
        <v>986</v>
      </c>
      <c r="J9" s="44">
        <f t="shared" si="5"/>
        <v>53.607350622519434</v>
      </c>
      <c r="K9" s="45">
        <f t="shared" si="6"/>
        <v>1.304664240820377</v>
      </c>
    </row>
    <row r="10" spans="1:11" s="10" customFormat="1" ht="11.25" customHeight="1" thickBot="1">
      <c r="A10" s="192"/>
      <c r="B10" s="54" t="s">
        <v>11</v>
      </c>
      <c r="C10" s="158">
        <v>2</v>
      </c>
      <c r="D10" s="59">
        <f t="shared" si="0"/>
        <v>0.702247191011236</v>
      </c>
      <c r="E10" s="59">
        <f t="shared" si="1"/>
        <v>9.9457954149883131E-3</v>
      </c>
      <c r="F10" s="158">
        <v>533</v>
      </c>
      <c r="G10" s="59">
        <f t="shared" si="2"/>
        <v>32.797981662666913</v>
      </c>
      <c r="H10" s="59">
        <f t="shared" si="3"/>
        <v>0.96094904986838781</v>
      </c>
      <c r="I10" s="142">
        <f t="shared" si="4"/>
        <v>535</v>
      </c>
      <c r="J10" s="59">
        <f t="shared" si="5"/>
        <v>29.087152721143912</v>
      </c>
      <c r="K10" s="60">
        <f t="shared" si="6"/>
        <v>0.70790605358914982</v>
      </c>
    </row>
    <row r="11" spans="1:11" ht="17.25" customHeight="1" thickBot="1">
      <c r="A11" s="137" t="s">
        <v>12</v>
      </c>
      <c r="B11" s="32" t="s">
        <v>13</v>
      </c>
      <c r="C11" s="159">
        <v>22</v>
      </c>
      <c r="D11" s="14">
        <f t="shared" si="0"/>
        <v>7.7247191011235952</v>
      </c>
      <c r="E11" s="14">
        <f t="shared" si="1"/>
        <v>0.10940374956487145</v>
      </c>
      <c r="F11" s="159">
        <v>119</v>
      </c>
      <c r="G11" s="14">
        <f t="shared" si="2"/>
        <v>7.3226262999200049</v>
      </c>
      <c r="H11" s="14">
        <f t="shared" si="3"/>
        <v>0.21454584790682579</v>
      </c>
      <c r="I11" s="72">
        <f t="shared" si="4"/>
        <v>141</v>
      </c>
      <c r="J11" s="14">
        <f t="shared" si="5"/>
        <v>7.665959876039798</v>
      </c>
      <c r="K11" s="69">
        <f t="shared" si="6"/>
        <v>0.18656963281508435</v>
      </c>
    </row>
    <row r="12" spans="1:11" ht="26.4">
      <c r="A12" s="191" t="s">
        <v>14</v>
      </c>
      <c r="B12" s="43" t="s">
        <v>57</v>
      </c>
      <c r="C12" s="157">
        <v>46</v>
      </c>
      <c r="D12" s="44">
        <f t="shared" si="0"/>
        <v>16.151685393258425</v>
      </c>
      <c r="E12" s="44">
        <f t="shared" si="1"/>
        <v>0.22875329454473123</v>
      </c>
      <c r="F12" s="157">
        <v>3140</v>
      </c>
      <c r="G12" s="44">
        <f t="shared" si="2"/>
        <v>193.21887883822535</v>
      </c>
      <c r="H12" s="44">
        <f t="shared" si="3"/>
        <v>5.6611257346843109</v>
      </c>
      <c r="I12" s="53">
        <f t="shared" si="4"/>
        <v>3186</v>
      </c>
      <c r="J12" s="44">
        <f t="shared" si="5"/>
        <v>173.21807209264395</v>
      </c>
      <c r="K12" s="45">
        <f t="shared" si="6"/>
        <v>4.2156797882897781</v>
      </c>
    </row>
    <row r="13" spans="1:11" s="10" customFormat="1" ht="12" customHeight="1" thickBot="1">
      <c r="A13" s="192"/>
      <c r="B13" s="78" t="s">
        <v>16</v>
      </c>
      <c r="C13" s="158">
        <v>17</v>
      </c>
      <c r="D13" s="59">
        <f t="shared" si="0"/>
        <v>5.9691011235955056</v>
      </c>
      <c r="E13" s="59">
        <f t="shared" si="1"/>
        <v>8.453926102740067E-2</v>
      </c>
      <c r="F13" s="158">
        <v>2223</v>
      </c>
      <c r="G13" s="59">
        <f t="shared" si="2"/>
        <v>136.79158205648883</v>
      </c>
      <c r="H13" s="59">
        <f t="shared" si="3"/>
        <v>4.0078606714023008</v>
      </c>
      <c r="I13" s="142">
        <f t="shared" si="4"/>
        <v>2240</v>
      </c>
      <c r="J13" s="59">
        <f t="shared" si="5"/>
        <v>121.7854618604904</v>
      </c>
      <c r="K13" s="60">
        <f t="shared" si="6"/>
        <v>2.9639431028779359</v>
      </c>
    </row>
    <row r="14" spans="1:11" ht="14.25" customHeight="1" thickBot="1">
      <c r="A14" s="138" t="s">
        <v>17</v>
      </c>
      <c r="B14" s="27" t="s">
        <v>18</v>
      </c>
      <c r="C14" s="159">
        <v>146</v>
      </c>
      <c r="D14" s="14">
        <f t="shared" si="0"/>
        <v>51.264044943820224</v>
      </c>
      <c r="E14" s="14">
        <f t="shared" si="1"/>
        <v>0.72604306529414686</v>
      </c>
      <c r="F14" s="159">
        <v>654</v>
      </c>
      <c r="G14" s="14">
        <f t="shared" si="2"/>
        <v>40.243677312165403</v>
      </c>
      <c r="H14" s="14">
        <f t="shared" si="3"/>
        <v>1.1791007103450764</v>
      </c>
      <c r="I14" s="72">
        <f t="shared" si="4"/>
        <v>800</v>
      </c>
      <c r="J14" s="14">
        <f t="shared" si="5"/>
        <v>43.494807807318004</v>
      </c>
      <c r="K14" s="69">
        <f t="shared" si="6"/>
        <v>1.0585511081706913</v>
      </c>
    </row>
    <row r="15" spans="1:11" ht="14.4" thickBot="1">
      <c r="A15" s="138" t="s">
        <v>19</v>
      </c>
      <c r="B15" s="27" t="s">
        <v>20</v>
      </c>
      <c r="C15" s="159">
        <v>113</v>
      </c>
      <c r="D15" s="14">
        <f t="shared" si="0"/>
        <v>39.676966292134829</v>
      </c>
      <c r="E15" s="14">
        <f t="shared" si="1"/>
        <v>0.56193744094683973</v>
      </c>
      <c r="F15" s="159">
        <v>2520</v>
      </c>
      <c r="G15" s="14">
        <f t="shared" si="2"/>
        <v>155.06738046889421</v>
      </c>
      <c r="H15" s="14">
        <f t="shared" si="3"/>
        <v>4.5433238380268994</v>
      </c>
      <c r="I15" s="72">
        <f t="shared" si="4"/>
        <v>2633</v>
      </c>
      <c r="J15" s="14">
        <f t="shared" si="5"/>
        <v>143.15228619583536</v>
      </c>
      <c r="K15" s="69">
        <f t="shared" si="6"/>
        <v>3.4839563347667881</v>
      </c>
    </row>
    <row r="16" spans="1:11" ht="14.4" thickBot="1">
      <c r="A16" s="137" t="s">
        <v>21</v>
      </c>
      <c r="B16" s="32" t="s">
        <v>22</v>
      </c>
      <c r="C16" s="159">
        <v>1052</v>
      </c>
      <c r="D16" s="14">
        <f t="shared" si="0"/>
        <v>369.38202247191009</v>
      </c>
      <c r="E16" s="14">
        <f t="shared" si="1"/>
        <v>5.2314883882838528</v>
      </c>
      <c r="F16" s="159">
        <v>4223</v>
      </c>
      <c r="G16" s="14">
        <f t="shared" si="2"/>
        <v>259.86093163497628</v>
      </c>
      <c r="H16" s="14">
        <f t="shared" si="3"/>
        <v>7.6136732412649186</v>
      </c>
      <c r="I16" s="72">
        <f t="shared" si="4"/>
        <v>5275</v>
      </c>
      <c r="J16" s="14">
        <f t="shared" si="5"/>
        <v>286.79388897950309</v>
      </c>
      <c r="K16" s="69">
        <f t="shared" si="6"/>
        <v>6.9798213695004963</v>
      </c>
    </row>
    <row r="17" spans="1:11" ht="14.4" thickBot="1">
      <c r="A17" s="138" t="s">
        <v>23</v>
      </c>
      <c r="B17" s="27" t="s">
        <v>24</v>
      </c>
      <c r="C17" s="159">
        <v>551</v>
      </c>
      <c r="D17" s="14">
        <f t="shared" si="0"/>
        <v>193.46910112359549</v>
      </c>
      <c r="E17" s="14">
        <f t="shared" si="1"/>
        <v>2.7400666368292805</v>
      </c>
      <c r="F17" s="159">
        <v>1934</v>
      </c>
      <c r="G17" s="14">
        <f t="shared" si="2"/>
        <v>119.00806104239739</v>
      </c>
      <c r="H17" s="14">
        <f t="shared" si="3"/>
        <v>3.4868207550571522</v>
      </c>
      <c r="I17" s="72">
        <f t="shared" si="4"/>
        <v>2485</v>
      </c>
      <c r="J17" s="14">
        <f t="shared" si="5"/>
        <v>135.10574675148155</v>
      </c>
      <c r="K17" s="69">
        <f t="shared" si="6"/>
        <v>3.2881243797552102</v>
      </c>
    </row>
    <row r="18" spans="1:11" ht="18" customHeight="1">
      <c r="A18" s="188" t="s">
        <v>25</v>
      </c>
      <c r="B18" s="79" t="s">
        <v>26</v>
      </c>
      <c r="C18" s="157">
        <v>23</v>
      </c>
      <c r="D18" s="44">
        <f t="shared" si="0"/>
        <v>8.0758426966292127</v>
      </c>
      <c r="E18" s="44">
        <f t="shared" si="1"/>
        <v>0.11437664727236561</v>
      </c>
      <c r="F18" s="157">
        <v>17824</v>
      </c>
      <c r="G18" s="44">
        <f t="shared" si="2"/>
        <v>1096.7940434434804</v>
      </c>
      <c r="H18" s="44">
        <f t="shared" si="3"/>
        <v>32.135001622615654</v>
      </c>
      <c r="I18" s="53">
        <f t="shared" si="4"/>
        <v>17847</v>
      </c>
      <c r="J18" s="44">
        <f t="shared" si="5"/>
        <v>970.31479367150541</v>
      </c>
      <c r="K18" s="45">
        <f t="shared" si="6"/>
        <v>23.614952034402911</v>
      </c>
    </row>
    <row r="19" spans="1:11" s="10" customFormat="1" ht="12.75" customHeight="1">
      <c r="A19" s="189"/>
      <c r="B19" s="36" t="s">
        <v>27</v>
      </c>
      <c r="C19" s="160">
        <v>2</v>
      </c>
      <c r="D19" s="13">
        <f t="shared" si="0"/>
        <v>0.702247191011236</v>
      </c>
      <c r="E19" s="13">
        <f t="shared" si="1"/>
        <v>9.9457954149883131E-3</v>
      </c>
      <c r="F19" s="160">
        <v>11608</v>
      </c>
      <c r="G19" s="13">
        <f t="shared" si="2"/>
        <v>714.29450495354138</v>
      </c>
      <c r="H19" s="13">
        <f t="shared" si="3"/>
        <v>20.928136155482637</v>
      </c>
      <c r="I19" s="145">
        <f t="shared" si="4"/>
        <v>11610</v>
      </c>
      <c r="J19" s="13">
        <f t="shared" si="5"/>
        <v>631.21839830370254</v>
      </c>
      <c r="K19" s="81">
        <f t="shared" si="6"/>
        <v>15.362222957327159</v>
      </c>
    </row>
    <row r="20" spans="1:11" s="10" customFormat="1" ht="16.2" customHeight="1">
      <c r="A20" s="189"/>
      <c r="B20" s="35" t="s">
        <v>56</v>
      </c>
      <c r="C20" s="160">
        <v>0</v>
      </c>
      <c r="D20" s="13">
        <f t="shared" si="0"/>
        <v>0</v>
      </c>
      <c r="E20" s="13">
        <f t="shared" si="1"/>
        <v>0</v>
      </c>
      <c r="F20" s="160">
        <v>1597</v>
      </c>
      <c r="G20" s="13">
        <f t="shared" si="2"/>
        <v>98.270875638422254</v>
      </c>
      <c r="H20" s="13">
        <f t="shared" si="3"/>
        <v>2.8792413370353009</v>
      </c>
      <c r="I20" s="145">
        <f t="shared" si="4"/>
        <v>1597</v>
      </c>
      <c r="J20" s="13">
        <f t="shared" si="5"/>
        <v>86.826510085358564</v>
      </c>
      <c r="K20" s="81">
        <f t="shared" si="6"/>
        <v>2.1131326496857428</v>
      </c>
    </row>
    <row r="21" spans="1:11" s="10" customFormat="1" ht="16.2" customHeight="1" thickBot="1">
      <c r="A21" s="190"/>
      <c r="B21" s="54" t="s">
        <v>28</v>
      </c>
      <c r="C21" s="158">
        <v>0</v>
      </c>
      <c r="D21" s="59">
        <f t="shared" si="0"/>
        <v>0</v>
      </c>
      <c r="E21" s="59">
        <f t="shared" si="1"/>
        <v>0</v>
      </c>
      <c r="F21" s="158">
        <v>1811</v>
      </c>
      <c r="G21" s="59">
        <f t="shared" si="2"/>
        <v>111.43929604332041</v>
      </c>
      <c r="H21" s="59">
        <f t="shared" si="3"/>
        <v>3.2650632820106011</v>
      </c>
      <c r="I21" s="142">
        <f t="shared" si="4"/>
        <v>1811</v>
      </c>
      <c r="J21" s="59">
        <f t="shared" si="5"/>
        <v>98.461371173816133</v>
      </c>
      <c r="K21" s="60">
        <f t="shared" si="6"/>
        <v>2.3962950711214024</v>
      </c>
    </row>
    <row r="22" spans="1:11" ht="16.5" customHeight="1">
      <c r="A22" s="188" t="s">
        <v>29</v>
      </c>
      <c r="B22" s="79" t="s">
        <v>30</v>
      </c>
      <c r="C22" s="157">
        <v>8817</v>
      </c>
      <c r="D22" s="44">
        <f t="shared" si="0"/>
        <v>3095.8567415730336</v>
      </c>
      <c r="E22" s="44">
        <f t="shared" si="1"/>
        <v>43.846039086975978</v>
      </c>
      <c r="F22" s="157">
        <v>3401</v>
      </c>
      <c r="G22" s="44">
        <f t="shared" si="2"/>
        <v>209.27942895821795</v>
      </c>
      <c r="H22" s="44">
        <f t="shared" si="3"/>
        <v>6.1316842750513825</v>
      </c>
      <c r="I22" s="53">
        <f t="shared" si="4"/>
        <v>12218</v>
      </c>
      <c r="J22" s="44">
        <f t="shared" si="5"/>
        <v>664.2744522372642</v>
      </c>
      <c r="K22" s="45">
        <f t="shared" si="6"/>
        <v>16.166721799536884</v>
      </c>
    </row>
    <row r="23" spans="1:11" s="10" customFormat="1" ht="11.25" customHeight="1">
      <c r="A23" s="189"/>
      <c r="B23" s="36" t="s">
        <v>31</v>
      </c>
      <c r="C23" s="160">
        <v>7266</v>
      </c>
      <c r="D23" s="13">
        <f t="shared" si="0"/>
        <v>2551.2640449438204</v>
      </c>
      <c r="E23" s="13">
        <f t="shared" si="1"/>
        <v>36.133074742652546</v>
      </c>
      <c r="F23" s="160">
        <v>1100</v>
      </c>
      <c r="G23" s="13">
        <f t="shared" si="2"/>
        <v>67.688142268168107</v>
      </c>
      <c r="H23" s="13">
        <f t="shared" si="3"/>
        <v>1.9831969134244403</v>
      </c>
      <c r="I23" s="145">
        <f t="shared" si="4"/>
        <v>8366</v>
      </c>
      <c r="J23" s="13">
        <f t="shared" si="5"/>
        <v>454.84695264502801</v>
      </c>
      <c r="K23" s="81">
        <f t="shared" si="6"/>
        <v>11.069798213695005</v>
      </c>
    </row>
    <row r="24" spans="1:11" s="10" customFormat="1" ht="12.75" customHeight="1">
      <c r="A24" s="189"/>
      <c r="B24" s="35" t="s">
        <v>51</v>
      </c>
      <c r="C24" s="160">
        <v>56</v>
      </c>
      <c r="D24" s="13">
        <f t="shared" si="0"/>
        <v>19.662921348314608</v>
      </c>
      <c r="E24" s="13">
        <f t="shared" si="1"/>
        <v>0.27848227161967276</v>
      </c>
      <c r="F24" s="160">
        <v>227</v>
      </c>
      <c r="G24" s="13">
        <f t="shared" si="2"/>
        <v>13.968371177158328</v>
      </c>
      <c r="H24" s="13">
        <f t="shared" si="3"/>
        <v>0.40925972667940719</v>
      </c>
      <c r="I24" s="145">
        <f t="shared" si="4"/>
        <v>283</v>
      </c>
      <c r="J24" s="13">
        <f t="shared" si="5"/>
        <v>15.386288261838743</v>
      </c>
      <c r="K24" s="81">
        <f t="shared" si="6"/>
        <v>0.37446245451538207</v>
      </c>
    </row>
    <row r="25" spans="1:11" s="10" customFormat="1" ht="12" thickBot="1">
      <c r="A25" s="190"/>
      <c r="B25" s="78" t="s">
        <v>52</v>
      </c>
      <c r="C25" s="158">
        <v>653</v>
      </c>
      <c r="D25" s="59">
        <f t="shared" si="0"/>
        <v>229.28370786516854</v>
      </c>
      <c r="E25" s="59">
        <f t="shared" si="1"/>
        <v>3.2473022029936844</v>
      </c>
      <c r="F25" s="158">
        <v>731</v>
      </c>
      <c r="G25" s="59">
        <f t="shared" si="2"/>
        <v>44.981847270937173</v>
      </c>
      <c r="H25" s="59">
        <f t="shared" si="3"/>
        <v>1.317924494284787</v>
      </c>
      <c r="I25" s="142">
        <f t="shared" si="4"/>
        <v>1384</v>
      </c>
      <c r="J25" s="59">
        <f t="shared" si="5"/>
        <v>75.246017506660138</v>
      </c>
      <c r="K25" s="60">
        <f t="shared" si="6"/>
        <v>1.8312934171352961</v>
      </c>
    </row>
    <row r="26" spans="1:11" ht="14.4" thickBot="1">
      <c r="A26" s="137" t="s">
        <v>32</v>
      </c>
      <c r="B26" s="32" t="s">
        <v>33</v>
      </c>
      <c r="C26" s="159">
        <v>1192</v>
      </c>
      <c r="D26" s="14">
        <f t="shared" si="0"/>
        <v>418.53932584269666</v>
      </c>
      <c r="E26" s="14">
        <f t="shared" si="1"/>
        <v>5.9276940673330349</v>
      </c>
      <c r="F26" s="159">
        <v>1941</v>
      </c>
      <c r="G26" s="14">
        <f t="shared" si="2"/>
        <v>119.4388037659221</v>
      </c>
      <c r="H26" s="14">
        <f t="shared" si="3"/>
        <v>3.4994410990516713</v>
      </c>
      <c r="I26" s="72">
        <f t="shared" si="4"/>
        <v>3133</v>
      </c>
      <c r="J26" s="14">
        <f t="shared" si="5"/>
        <v>170.33654107540912</v>
      </c>
      <c r="K26" s="69">
        <f t="shared" si="6"/>
        <v>4.1455507773734697</v>
      </c>
    </row>
    <row r="27" spans="1:11" ht="14.4" thickBot="1">
      <c r="A27" s="137" t="s">
        <v>34</v>
      </c>
      <c r="B27" s="32" t="s">
        <v>35</v>
      </c>
      <c r="C27" s="159">
        <v>694</v>
      </c>
      <c r="D27" s="14">
        <f t="shared" si="0"/>
        <v>243.67977528089887</v>
      </c>
      <c r="E27" s="14">
        <f t="shared" si="1"/>
        <v>3.451191009000945</v>
      </c>
      <c r="F27" s="159">
        <v>1392</v>
      </c>
      <c r="G27" s="14">
        <f t="shared" si="2"/>
        <v>85.656267306627285</v>
      </c>
      <c r="H27" s="14">
        <f t="shared" si="3"/>
        <v>2.5096455486243827</v>
      </c>
      <c r="I27" s="72">
        <f t="shared" si="4"/>
        <v>2086</v>
      </c>
      <c r="J27" s="14">
        <f t="shared" si="5"/>
        <v>113.41271135758168</v>
      </c>
      <c r="K27" s="69">
        <f t="shared" si="6"/>
        <v>2.7601720145550779</v>
      </c>
    </row>
    <row r="28" spans="1:11" ht="27" thickBot="1">
      <c r="A28" s="137" t="s">
        <v>36</v>
      </c>
      <c r="B28" s="32" t="s">
        <v>54</v>
      </c>
      <c r="C28" s="159">
        <v>79</v>
      </c>
      <c r="D28" s="14">
        <f t="shared" si="0"/>
        <v>27.738764044943821</v>
      </c>
      <c r="E28" s="14">
        <f t="shared" si="1"/>
        <v>0.39285891889203839</v>
      </c>
      <c r="F28" s="159">
        <v>4105</v>
      </c>
      <c r="G28" s="14">
        <f t="shared" si="2"/>
        <v>252.59984000984554</v>
      </c>
      <c r="H28" s="14">
        <f t="shared" si="3"/>
        <v>7.4009302996430248</v>
      </c>
      <c r="I28" s="72">
        <f t="shared" si="4"/>
        <v>4184</v>
      </c>
      <c r="J28" s="14">
        <f t="shared" si="5"/>
        <v>227.47784483227315</v>
      </c>
      <c r="K28" s="69">
        <f t="shared" si="6"/>
        <v>5.5362222957327161</v>
      </c>
    </row>
    <row r="29" spans="1:11" ht="13.8">
      <c r="A29" s="141" t="s">
        <v>38</v>
      </c>
      <c r="B29" s="79" t="s">
        <v>39</v>
      </c>
      <c r="C29" s="157">
        <v>455</v>
      </c>
      <c r="D29" s="44">
        <f t="shared" si="0"/>
        <v>159.76123595505618</v>
      </c>
      <c r="E29" s="44">
        <f t="shared" si="1"/>
        <v>2.2626684569098412</v>
      </c>
      <c r="F29" s="157">
        <v>3819</v>
      </c>
      <c r="G29" s="44">
        <f t="shared" si="2"/>
        <v>235.00092302012183</v>
      </c>
      <c r="H29" s="44">
        <f t="shared" si="3"/>
        <v>6.8852991021526702</v>
      </c>
      <c r="I29" s="53">
        <f t="shared" si="4"/>
        <v>4274</v>
      </c>
      <c r="J29" s="44">
        <f t="shared" si="5"/>
        <v>232.37101071059641</v>
      </c>
      <c r="K29" s="45">
        <f t="shared" si="6"/>
        <v>5.6553092954019188</v>
      </c>
    </row>
    <row r="30" spans="1:11" s="10" customFormat="1" ht="12" customHeight="1" thickBot="1">
      <c r="A30" s="147"/>
      <c r="B30" s="78" t="s">
        <v>40</v>
      </c>
      <c r="C30" s="158">
        <v>255</v>
      </c>
      <c r="D30" s="59">
        <f t="shared" si="0"/>
        <v>89.536516853932582</v>
      </c>
      <c r="E30" s="59">
        <f t="shared" si="1"/>
        <v>1.26808891541101</v>
      </c>
      <c r="F30" s="158">
        <v>2154</v>
      </c>
      <c r="G30" s="59">
        <f t="shared" si="2"/>
        <v>132.545689496031</v>
      </c>
      <c r="H30" s="59">
        <f t="shared" si="3"/>
        <v>3.8834601377420404</v>
      </c>
      <c r="I30" s="142">
        <f t="shared" si="4"/>
        <v>2409</v>
      </c>
      <c r="J30" s="59">
        <f t="shared" si="5"/>
        <v>130.97374000978633</v>
      </c>
      <c r="K30" s="60">
        <f t="shared" si="6"/>
        <v>3.1875620244789942</v>
      </c>
    </row>
    <row r="31" spans="1:11" ht="14.4" thickBot="1">
      <c r="A31" s="137" t="s">
        <v>41</v>
      </c>
      <c r="B31" s="30" t="s">
        <v>42</v>
      </c>
      <c r="C31" s="159">
        <v>8</v>
      </c>
      <c r="D31" s="84">
        <f t="shared" si="0"/>
        <v>2.808988764044944</v>
      </c>
      <c r="E31" s="84">
        <f t="shared" si="1"/>
        <v>3.9783181659953253E-2</v>
      </c>
      <c r="F31" s="159">
        <v>43</v>
      </c>
      <c r="G31" s="84">
        <f t="shared" si="2"/>
        <v>2.6459910159374807</v>
      </c>
      <c r="H31" s="84">
        <f t="shared" si="3"/>
        <v>7.7524970252046299E-2</v>
      </c>
      <c r="I31" s="72">
        <f t="shared" si="4"/>
        <v>51</v>
      </c>
      <c r="J31" s="84">
        <f t="shared" si="5"/>
        <v>2.7727939977165228</v>
      </c>
      <c r="K31" s="85">
        <f t="shared" si="6"/>
        <v>6.7482633145881571E-2</v>
      </c>
    </row>
    <row r="32" spans="1:11" ht="14.4" thickBot="1">
      <c r="A32" s="137" t="s">
        <v>43</v>
      </c>
      <c r="B32" s="30" t="s">
        <v>44</v>
      </c>
      <c r="C32" s="159">
        <v>16</v>
      </c>
      <c r="D32" s="84">
        <f t="shared" si="0"/>
        <v>5.617977528089888</v>
      </c>
      <c r="E32" s="84">
        <f t="shared" si="1"/>
        <v>7.9566363319906505E-2</v>
      </c>
      <c r="F32" s="159">
        <v>0</v>
      </c>
      <c r="G32" s="84">
        <f t="shared" si="2"/>
        <v>0</v>
      </c>
      <c r="H32" s="84">
        <f t="shared" si="3"/>
        <v>0</v>
      </c>
      <c r="I32" s="72">
        <f t="shared" si="4"/>
        <v>16</v>
      </c>
      <c r="J32" s="84">
        <f t="shared" si="5"/>
        <v>0.86989615614636007</v>
      </c>
      <c r="K32" s="85">
        <f t="shared" si="6"/>
        <v>2.1171022163413829E-2</v>
      </c>
    </row>
    <row r="33" spans="1:11" ht="14.4" thickBot="1">
      <c r="A33" s="137" t="s">
        <v>45</v>
      </c>
      <c r="B33" s="30" t="s">
        <v>46</v>
      </c>
      <c r="C33" s="159">
        <v>68</v>
      </c>
      <c r="D33" s="84">
        <f t="shared" si="0"/>
        <v>23.876404494382022</v>
      </c>
      <c r="E33" s="84">
        <f t="shared" si="1"/>
        <v>0.33815704410960268</v>
      </c>
      <c r="F33" s="159">
        <v>35</v>
      </c>
      <c r="G33" s="84">
        <f t="shared" si="2"/>
        <v>2.1537136176235308</v>
      </c>
      <c r="H33" s="84">
        <f t="shared" si="3"/>
        <v>6.3101719972595824E-2</v>
      </c>
      <c r="I33" s="72">
        <f t="shared" si="4"/>
        <v>103</v>
      </c>
      <c r="J33" s="84">
        <f t="shared" si="5"/>
        <v>5.5999565051921927</v>
      </c>
      <c r="K33" s="85">
        <f t="shared" si="6"/>
        <v>0.13628845517697652</v>
      </c>
    </row>
    <row r="34" spans="1:11" ht="14.4" thickBot="1">
      <c r="A34" s="137" t="s">
        <v>47</v>
      </c>
      <c r="B34" s="30" t="s">
        <v>48</v>
      </c>
      <c r="C34" s="159">
        <v>2980</v>
      </c>
      <c r="D34" s="84">
        <f t="shared" si="0"/>
        <v>1046.3483146067415</v>
      </c>
      <c r="E34" s="84">
        <f t="shared" si="1"/>
        <v>14.819235168332588</v>
      </c>
      <c r="F34" s="159">
        <v>2359</v>
      </c>
      <c r="G34" s="84">
        <f t="shared" si="2"/>
        <v>145.16029782782599</v>
      </c>
      <c r="H34" s="84">
        <f t="shared" si="3"/>
        <v>4.2530559261529586</v>
      </c>
      <c r="I34" s="72">
        <f t="shared" si="4"/>
        <v>5339</v>
      </c>
      <c r="J34" s="84">
        <f t="shared" si="5"/>
        <v>290.27347360408851</v>
      </c>
      <c r="K34" s="85">
        <f t="shared" si="6"/>
        <v>7.0645054581541515</v>
      </c>
    </row>
    <row r="35" spans="1:11" ht="14.4" thickBot="1">
      <c r="A35" s="137" t="s">
        <v>49</v>
      </c>
      <c r="B35" s="30" t="s">
        <v>50</v>
      </c>
      <c r="C35" s="159">
        <v>454</v>
      </c>
      <c r="D35" s="84">
        <f t="shared" si="0"/>
        <v>159.41011235955057</v>
      </c>
      <c r="E35" s="84">
        <f t="shared" si="1"/>
        <v>2.2576955592023471</v>
      </c>
      <c r="F35" s="159">
        <v>1655</v>
      </c>
      <c r="G35" s="84">
        <f t="shared" si="2"/>
        <v>101.83988677619838</v>
      </c>
      <c r="H35" s="84">
        <f t="shared" si="3"/>
        <v>2.9838099015613166</v>
      </c>
      <c r="I35" s="72">
        <f t="shared" si="4"/>
        <v>2109</v>
      </c>
      <c r="J35" s="84">
        <f t="shared" si="5"/>
        <v>114.66318708204209</v>
      </c>
      <c r="K35" s="85">
        <f t="shared" si="6"/>
        <v>2.7906053589149851</v>
      </c>
    </row>
    <row r="36" spans="1:11" ht="13.8">
      <c r="A36" s="178" t="s">
        <v>62</v>
      </c>
      <c r="B36" s="91" t="s">
        <v>63</v>
      </c>
      <c r="C36" s="157">
        <v>196</v>
      </c>
      <c r="D36" s="57">
        <f t="shared" si="0"/>
        <v>68.82022471910112</v>
      </c>
      <c r="E36" s="57">
        <f t="shared" si="1"/>
        <v>0.97468795066885472</v>
      </c>
      <c r="F36" s="157">
        <v>3448</v>
      </c>
      <c r="G36" s="57">
        <f t="shared" si="2"/>
        <v>212.1715586733124</v>
      </c>
      <c r="H36" s="57">
        <f t="shared" si="3"/>
        <v>6.2164208704431543</v>
      </c>
      <c r="I36" s="110">
        <f t="shared" si="4"/>
        <v>3644</v>
      </c>
      <c r="J36" s="57">
        <f t="shared" si="5"/>
        <v>198.11884956233351</v>
      </c>
      <c r="K36" s="58">
        <f t="shared" si="6"/>
        <v>4.8217002977174994</v>
      </c>
    </row>
    <row r="37" spans="1:11" s="10" customFormat="1" ht="11.4">
      <c r="A37" s="179"/>
      <c r="B37" s="34" t="s">
        <v>64</v>
      </c>
      <c r="C37" s="161">
        <v>54</v>
      </c>
      <c r="D37" s="148">
        <f t="shared" si="0"/>
        <v>18.960674157303369</v>
      </c>
      <c r="E37" s="148">
        <f t="shared" si="1"/>
        <v>0.26853647620468446</v>
      </c>
      <c r="F37" s="170">
        <v>687</v>
      </c>
      <c r="G37" s="148">
        <f t="shared" si="2"/>
        <v>42.274321580210447</v>
      </c>
      <c r="H37" s="148">
        <f t="shared" si="3"/>
        <v>1.2385966177478094</v>
      </c>
      <c r="I37" s="150">
        <f t="shared" si="4"/>
        <v>741</v>
      </c>
      <c r="J37" s="148">
        <f t="shared" si="5"/>
        <v>40.287065731528301</v>
      </c>
      <c r="K37" s="151">
        <f t="shared" si="6"/>
        <v>0.98048296394310286</v>
      </c>
    </row>
    <row r="38" spans="1:11" s="10" customFormat="1" ht="12" thickBot="1">
      <c r="A38" s="180"/>
      <c r="B38" s="78" t="s">
        <v>65</v>
      </c>
      <c r="C38" s="162">
        <v>96</v>
      </c>
      <c r="D38" s="152">
        <f t="shared" si="0"/>
        <v>33.707865168539328</v>
      </c>
      <c r="E38" s="152">
        <f t="shared" si="1"/>
        <v>0.47739817991943906</v>
      </c>
      <c r="F38" s="172">
        <v>556</v>
      </c>
      <c r="G38" s="152">
        <f t="shared" si="2"/>
        <v>34.21327918281952</v>
      </c>
      <c r="H38" s="152">
        <f t="shared" si="3"/>
        <v>1.002415894421808</v>
      </c>
      <c r="I38" s="154">
        <f t="shared" si="4"/>
        <v>652</v>
      </c>
      <c r="J38" s="152">
        <f t="shared" si="5"/>
        <v>35.448268362964171</v>
      </c>
      <c r="K38" s="155">
        <f t="shared" si="6"/>
        <v>0.86271915315911352</v>
      </c>
    </row>
    <row r="39" spans="1:11" ht="19.2" customHeight="1" thickBot="1">
      <c r="A39" s="92"/>
      <c r="B39" s="93" t="s">
        <v>69</v>
      </c>
      <c r="C39" s="134">
        <v>20109</v>
      </c>
      <c r="D39" s="131">
        <f t="shared" si="0"/>
        <v>7060.7443820224717</v>
      </c>
      <c r="E39" s="131">
        <f t="shared" si="1"/>
        <v>100</v>
      </c>
      <c r="F39" s="134">
        <v>55466</v>
      </c>
      <c r="G39" s="131">
        <f t="shared" si="2"/>
        <v>3413.082271860193</v>
      </c>
      <c r="H39" s="131">
        <f t="shared" si="3"/>
        <v>100</v>
      </c>
      <c r="I39" s="134">
        <f>I7+I9+I11+I12+SUM(I14:I18)+I22+SUM(I26:I29)+SUM(I31:I36)</f>
        <v>75575</v>
      </c>
      <c r="J39" s="131">
        <f t="shared" si="5"/>
        <v>4108.9001250475721</v>
      </c>
      <c r="K39" s="132">
        <f t="shared" si="6"/>
        <v>100</v>
      </c>
    </row>
    <row r="40" spans="1:11">
      <c r="A40" s="94"/>
      <c r="B40" s="95"/>
    </row>
    <row r="41" spans="1:11">
      <c r="A41" s="94"/>
      <c r="B41" s="98"/>
    </row>
    <row r="42" spans="1:11">
      <c r="A42" s="94"/>
      <c r="B42" s="96"/>
    </row>
    <row r="43" spans="1:11">
      <c r="A43" s="94"/>
      <c r="B43" s="96"/>
    </row>
  </sheetData>
  <mergeCells count="12">
    <mergeCell ref="C5:E5"/>
    <mergeCell ref="F5:H5"/>
    <mergeCell ref="I5:K5"/>
    <mergeCell ref="A4:C4"/>
    <mergeCell ref="A36:A38"/>
    <mergeCell ref="A22:A25"/>
    <mergeCell ref="B5:B6"/>
    <mergeCell ref="A5:A6"/>
    <mergeCell ref="A7:A8"/>
    <mergeCell ref="A9:A10"/>
    <mergeCell ref="A12:A13"/>
    <mergeCell ref="A18:A21"/>
  </mergeCells>
  <phoneticPr fontId="0" type="noConversion"/>
  <printOptions horizontalCentered="1" verticalCentered="1"/>
  <pageMargins left="0.74803149606299213" right="0.74803149606299213" top="0.15748031496062992" bottom="0.39370078740157483" header="0" footer="0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7" tint="0.79998168889431442"/>
  </sheetPr>
  <dimension ref="A1:L43"/>
  <sheetViews>
    <sheetView workbookViewId="0">
      <selection activeCell="L5" sqref="A5:XFD6"/>
    </sheetView>
  </sheetViews>
  <sheetFormatPr defaultRowHeight="13.2"/>
  <cols>
    <col min="1" max="1" width="7.6640625" style="37" customWidth="1"/>
    <col min="2" max="2" width="59.21875" style="1" customWidth="1"/>
    <col min="3" max="3" width="10.6640625" style="4" customWidth="1"/>
    <col min="4" max="4" width="10.44140625" style="1" customWidth="1"/>
    <col min="5" max="5" width="8.88671875" style="1"/>
    <col min="6" max="6" width="9.109375" style="4" customWidth="1"/>
    <col min="7" max="7" width="10.44140625" style="1" customWidth="1"/>
    <col min="8" max="9" width="8.88671875" style="1"/>
    <col min="10" max="10" width="10" style="1" customWidth="1"/>
    <col min="11" max="16384" width="8.88671875" style="1"/>
  </cols>
  <sheetData>
    <row r="1" spans="1:12" ht="7.8" customHeight="1"/>
    <row r="2" spans="1:12">
      <c r="A2" s="40" t="s">
        <v>70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ht="10.199999999999999" customHeight="1">
      <c r="A3" s="23"/>
      <c r="B3" s="3"/>
      <c r="C3" s="20"/>
      <c r="D3" s="3"/>
      <c r="E3" s="3"/>
      <c r="F3" s="20"/>
      <c r="G3" s="3"/>
      <c r="H3" s="112"/>
      <c r="I3" s="112"/>
      <c r="J3" s="112"/>
      <c r="K3" s="112"/>
    </row>
    <row r="4" spans="1:12">
      <c r="A4" s="197" t="s">
        <v>66</v>
      </c>
      <c r="B4" s="197"/>
      <c r="C4" s="197"/>
      <c r="D4" s="174">
        <v>1754.5</v>
      </c>
      <c r="E4" s="175"/>
      <c r="F4" s="175"/>
      <c r="G4" s="174">
        <v>9717</v>
      </c>
      <c r="H4" s="175"/>
      <c r="I4" s="175"/>
      <c r="J4" s="203">
        <v>10984.5</v>
      </c>
      <c r="K4" s="175"/>
      <c r="L4" s="4"/>
    </row>
    <row r="5" spans="1:12" ht="20.399999999999999" customHeight="1">
      <c r="A5" s="184" t="s">
        <v>68</v>
      </c>
      <c r="B5" s="186" t="s">
        <v>53</v>
      </c>
      <c r="C5" s="181" t="s">
        <v>0</v>
      </c>
      <c r="D5" s="182"/>
      <c r="E5" s="183"/>
      <c r="F5" s="181" t="s">
        <v>1</v>
      </c>
      <c r="G5" s="182"/>
      <c r="H5" s="183"/>
      <c r="I5" s="181" t="s">
        <v>2</v>
      </c>
      <c r="J5" s="182"/>
      <c r="K5" s="183"/>
    </row>
    <row r="6" spans="1:12" ht="31.5" customHeight="1" thickBot="1">
      <c r="A6" s="185"/>
      <c r="B6" s="187"/>
      <c r="C6" s="25" t="s">
        <v>3</v>
      </c>
      <c r="D6" s="42" t="s">
        <v>4</v>
      </c>
      <c r="E6" s="42" t="s">
        <v>5</v>
      </c>
      <c r="F6" s="25" t="s">
        <v>3</v>
      </c>
      <c r="G6" s="42" t="s">
        <v>4</v>
      </c>
      <c r="H6" s="42" t="s">
        <v>5</v>
      </c>
      <c r="I6" s="176" t="s">
        <v>3</v>
      </c>
      <c r="J6" s="42" t="s">
        <v>4</v>
      </c>
      <c r="K6" s="42" t="s">
        <v>5</v>
      </c>
    </row>
    <row r="7" spans="1:12" ht="15" customHeight="1">
      <c r="A7" s="191" t="s">
        <v>6</v>
      </c>
      <c r="B7" s="43" t="s">
        <v>7</v>
      </c>
      <c r="C7" s="157">
        <v>1516</v>
      </c>
      <c r="D7" s="55">
        <f t="shared" ref="D7:D39" si="0">C7*1000/$D$4</f>
        <v>864.06383585066976</v>
      </c>
      <c r="E7" s="55">
        <f t="shared" ref="E7:E39" si="1">C7*100/C$39</f>
        <v>17.227272727272727</v>
      </c>
      <c r="F7" s="157">
        <v>427</v>
      </c>
      <c r="G7" s="55">
        <f t="shared" ref="G7:G39" si="2">F7*1000/$G$4</f>
        <v>43.943603993001958</v>
      </c>
      <c r="H7" s="55">
        <f t="shared" ref="H7:H39" si="3">F7*100/F$39</f>
        <v>1.5410711707810019</v>
      </c>
      <c r="I7" s="53">
        <f t="shared" ref="I7:I38" si="4">C7+F7</f>
        <v>1943</v>
      </c>
      <c r="J7" s="55">
        <f t="shared" ref="J7:J39" si="5">I7*1000/$J$4</f>
        <v>176.88561154353863</v>
      </c>
      <c r="K7" s="56">
        <f t="shared" ref="K7:K39" si="6">I7*100/I$39</f>
        <v>5.3221211789196889</v>
      </c>
    </row>
    <row r="8" spans="1:12" s="10" customFormat="1" ht="12" thickBot="1">
      <c r="A8" s="192"/>
      <c r="B8" s="54" t="s">
        <v>8</v>
      </c>
      <c r="C8" s="158">
        <v>0</v>
      </c>
      <c r="D8" s="59">
        <f t="shared" si="0"/>
        <v>0</v>
      </c>
      <c r="E8" s="59">
        <f t="shared" si="1"/>
        <v>0</v>
      </c>
      <c r="F8" s="158">
        <v>0</v>
      </c>
      <c r="G8" s="59">
        <f t="shared" si="2"/>
        <v>0</v>
      </c>
      <c r="H8" s="59">
        <f t="shared" si="3"/>
        <v>0</v>
      </c>
      <c r="I8" s="142">
        <f t="shared" si="4"/>
        <v>0</v>
      </c>
      <c r="J8" s="59">
        <f t="shared" si="5"/>
        <v>0</v>
      </c>
      <c r="K8" s="60">
        <f t="shared" si="6"/>
        <v>0</v>
      </c>
    </row>
    <row r="9" spans="1:12" ht="15.75" customHeight="1">
      <c r="A9" s="191" t="s">
        <v>9</v>
      </c>
      <c r="B9" s="43" t="s">
        <v>10</v>
      </c>
      <c r="C9" s="157">
        <v>6</v>
      </c>
      <c r="D9" s="55">
        <f t="shared" si="0"/>
        <v>3.419777714448561</v>
      </c>
      <c r="E9" s="55">
        <f t="shared" si="1"/>
        <v>6.8181818181818177E-2</v>
      </c>
      <c r="F9" s="157">
        <v>248</v>
      </c>
      <c r="G9" s="55">
        <f t="shared" si="2"/>
        <v>25.522280539261089</v>
      </c>
      <c r="H9" s="55">
        <f t="shared" si="3"/>
        <v>0.89504836148404798</v>
      </c>
      <c r="I9" s="53">
        <f t="shared" si="4"/>
        <v>254</v>
      </c>
      <c r="J9" s="55">
        <f t="shared" si="5"/>
        <v>23.123492193545449</v>
      </c>
      <c r="K9" s="56">
        <f t="shared" si="6"/>
        <v>0.69573792045579053</v>
      </c>
    </row>
    <row r="10" spans="1:12" s="10" customFormat="1" ht="12" thickBot="1">
      <c r="A10" s="192"/>
      <c r="B10" s="54" t="s">
        <v>11</v>
      </c>
      <c r="C10" s="158">
        <v>0</v>
      </c>
      <c r="D10" s="59">
        <f t="shared" si="0"/>
        <v>0</v>
      </c>
      <c r="E10" s="59">
        <f t="shared" si="1"/>
        <v>0</v>
      </c>
      <c r="F10" s="158">
        <v>153</v>
      </c>
      <c r="G10" s="59">
        <f t="shared" si="2"/>
        <v>15.745600493979623</v>
      </c>
      <c r="H10" s="59">
        <f t="shared" si="3"/>
        <v>0.55218709398007793</v>
      </c>
      <c r="I10" s="142">
        <f t="shared" si="4"/>
        <v>153</v>
      </c>
      <c r="J10" s="59">
        <f t="shared" si="5"/>
        <v>13.928717738631708</v>
      </c>
      <c r="K10" s="60">
        <f t="shared" si="6"/>
        <v>0.4190862276761258</v>
      </c>
    </row>
    <row r="11" spans="1:12" ht="20.25" customHeight="1" thickBot="1">
      <c r="A11" s="137" t="s">
        <v>12</v>
      </c>
      <c r="B11" s="32" t="s">
        <v>13</v>
      </c>
      <c r="C11" s="159">
        <v>7</v>
      </c>
      <c r="D11" s="16">
        <f t="shared" si="0"/>
        <v>3.9897406668566542</v>
      </c>
      <c r="E11" s="16">
        <f t="shared" si="1"/>
        <v>7.9545454545454544E-2</v>
      </c>
      <c r="F11" s="159">
        <v>36</v>
      </c>
      <c r="G11" s="16">
        <f t="shared" si="2"/>
        <v>3.7048471750540291</v>
      </c>
      <c r="H11" s="16">
        <f t="shared" si="3"/>
        <v>0.12992637505413598</v>
      </c>
      <c r="I11" s="72">
        <f t="shared" si="4"/>
        <v>43</v>
      </c>
      <c r="J11" s="16">
        <f t="shared" si="5"/>
        <v>3.914606946151395</v>
      </c>
      <c r="K11" s="71">
        <f t="shared" si="6"/>
        <v>0.11778240385668895</v>
      </c>
    </row>
    <row r="12" spans="1:12" ht="22.5" customHeight="1">
      <c r="A12" s="191" t="s">
        <v>14</v>
      </c>
      <c r="B12" s="43" t="s">
        <v>57</v>
      </c>
      <c r="C12" s="157">
        <v>50</v>
      </c>
      <c r="D12" s="55">
        <f t="shared" si="0"/>
        <v>28.498147620404673</v>
      </c>
      <c r="E12" s="55">
        <f t="shared" si="1"/>
        <v>0.56818181818181823</v>
      </c>
      <c r="F12" s="157">
        <v>4117</v>
      </c>
      <c r="G12" s="55">
        <f t="shared" si="2"/>
        <v>423.69043943603992</v>
      </c>
      <c r="H12" s="55">
        <f t="shared" si="3"/>
        <v>14.858524613829941</v>
      </c>
      <c r="I12" s="53">
        <f t="shared" si="4"/>
        <v>4167</v>
      </c>
      <c r="J12" s="55">
        <f t="shared" si="5"/>
        <v>379.35272429332241</v>
      </c>
      <c r="K12" s="56">
        <f t="shared" si="6"/>
        <v>11.413936671414485</v>
      </c>
    </row>
    <row r="13" spans="1:12" s="10" customFormat="1" ht="12" thickBot="1">
      <c r="A13" s="192"/>
      <c r="B13" s="78" t="s">
        <v>16</v>
      </c>
      <c r="C13" s="158">
        <v>1</v>
      </c>
      <c r="D13" s="59">
        <f t="shared" si="0"/>
        <v>0.56996295240809347</v>
      </c>
      <c r="E13" s="59">
        <f t="shared" si="1"/>
        <v>1.1363636363636364E-2</v>
      </c>
      <c r="F13" s="158">
        <v>1558</v>
      </c>
      <c r="G13" s="59">
        <f t="shared" si="2"/>
        <v>160.33755274261603</v>
      </c>
      <c r="H13" s="59">
        <f t="shared" si="3"/>
        <v>5.6229247870651076</v>
      </c>
      <c r="I13" s="142">
        <f t="shared" si="4"/>
        <v>1559</v>
      </c>
      <c r="J13" s="59">
        <f t="shared" si="5"/>
        <v>141.92726114069825</v>
      </c>
      <c r="K13" s="60">
        <f t="shared" si="6"/>
        <v>4.2702969212227453</v>
      </c>
    </row>
    <row r="14" spans="1:12" ht="14.25" customHeight="1" thickBot="1">
      <c r="A14" s="138" t="s">
        <v>17</v>
      </c>
      <c r="B14" s="27" t="s">
        <v>18</v>
      </c>
      <c r="C14" s="159">
        <v>64</v>
      </c>
      <c r="D14" s="16">
        <f t="shared" si="0"/>
        <v>36.477628954117982</v>
      </c>
      <c r="E14" s="16">
        <f t="shared" si="1"/>
        <v>0.72727272727272729</v>
      </c>
      <c r="F14" s="159">
        <v>541</v>
      </c>
      <c r="G14" s="16">
        <f t="shared" si="2"/>
        <v>55.675620047339713</v>
      </c>
      <c r="H14" s="16">
        <f t="shared" si="3"/>
        <v>1.9525046917857658</v>
      </c>
      <c r="I14" s="72">
        <f t="shared" si="4"/>
        <v>605</v>
      </c>
      <c r="J14" s="16">
        <f t="shared" si="5"/>
        <v>55.077609358641723</v>
      </c>
      <c r="K14" s="71">
        <f t="shared" si="6"/>
        <v>1.6571710310069026</v>
      </c>
    </row>
    <row r="15" spans="1:12" ht="15" customHeight="1" thickBot="1">
      <c r="A15" s="138" t="s">
        <v>19</v>
      </c>
      <c r="B15" s="27" t="s">
        <v>20</v>
      </c>
      <c r="C15" s="159">
        <v>35</v>
      </c>
      <c r="D15" s="16">
        <f t="shared" si="0"/>
        <v>19.948703334283273</v>
      </c>
      <c r="E15" s="16">
        <f t="shared" si="1"/>
        <v>0.39772727272727271</v>
      </c>
      <c r="F15" s="159">
        <v>1057</v>
      </c>
      <c r="G15" s="16">
        <f t="shared" si="2"/>
        <v>108.77842955644746</v>
      </c>
      <c r="H15" s="16">
        <f t="shared" si="3"/>
        <v>3.8147827342283818</v>
      </c>
      <c r="I15" s="72">
        <f t="shared" si="4"/>
        <v>1092</v>
      </c>
      <c r="J15" s="16">
        <f t="shared" si="5"/>
        <v>99.412808958077292</v>
      </c>
      <c r="K15" s="71">
        <f t="shared" si="6"/>
        <v>2.9911252328256821</v>
      </c>
    </row>
    <row r="16" spans="1:12" ht="14.4" thickBot="1">
      <c r="A16" s="137" t="s">
        <v>21</v>
      </c>
      <c r="B16" s="32" t="s">
        <v>22</v>
      </c>
      <c r="C16" s="159">
        <v>335</v>
      </c>
      <c r="D16" s="16">
        <f t="shared" si="0"/>
        <v>190.93758905671132</v>
      </c>
      <c r="E16" s="16">
        <f t="shared" si="1"/>
        <v>3.8068181818181817</v>
      </c>
      <c r="F16" s="159">
        <v>2460</v>
      </c>
      <c r="G16" s="16">
        <f t="shared" si="2"/>
        <v>253.16455696202533</v>
      </c>
      <c r="H16" s="16">
        <f t="shared" si="3"/>
        <v>8.8783022953659589</v>
      </c>
      <c r="I16" s="72">
        <f t="shared" si="4"/>
        <v>2795</v>
      </c>
      <c r="J16" s="16">
        <f t="shared" si="5"/>
        <v>254.44945149984068</v>
      </c>
      <c r="K16" s="71">
        <f t="shared" si="6"/>
        <v>7.6558562506847814</v>
      </c>
    </row>
    <row r="17" spans="1:11" ht="13.5" customHeight="1" thickBot="1">
      <c r="A17" s="138" t="s">
        <v>23</v>
      </c>
      <c r="B17" s="27" t="s">
        <v>24</v>
      </c>
      <c r="C17" s="159">
        <v>67</v>
      </c>
      <c r="D17" s="16">
        <f t="shared" si="0"/>
        <v>38.187517811342261</v>
      </c>
      <c r="E17" s="16">
        <f t="shared" si="1"/>
        <v>0.76136363636363635</v>
      </c>
      <c r="F17" s="159">
        <v>418</v>
      </c>
      <c r="G17" s="16">
        <f t="shared" si="2"/>
        <v>43.017392199238451</v>
      </c>
      <c r="H17" s="16">
        <f t="shared" si="3"/>
        <v>1.508589577017468</v>
      </c>
      <c r="I17" s="72">
        <f t="shared" si="4"/>
        <v>485</v>
      </c>
      <c r="J17" s="16">
        <f t="shared" si="5"/>
        <v>44.153124857754108</v>
      </c>
      <c r="K17" s="71">
        <f t="shared" si="6"/>
        <v>1.3284759504766079</v>
      </c>
    </row>
    <row r="18" spans="1:11" ht="13.5" customHeight="1">
      <c r="A18" s="188" t="s">
        <v>25</v>
      </c>
      <c r="B18" s="79" t="s">
        <v>26</v>
      </c>
      <c r="C18" s="157">
        <v>18</v>
      </c>
      <c r="D18" s="55">
        <f t="shared" si="0"/>
        <v>10.259333143345682</v>
      </c>
      <c r="E18" s="55">
        <f t="shared" si="1"/>
        <v>0.20454545454545456</v>
      </c>
      <c r="F18" s="157">
        <v>8464</v>
      </c>
      <c r="G18" s="55">
        <f t="shared" si="2"/>
        <v>871.05073582381397</v>
      </c>
      <c r="H18" s="55">
        <f t="shared" si="3"/>
        <v>30.547134401616862</v>
      </c>
      <c r="I18" s="53">
        <f t="shared" si="4"/>
        <v>8482</v>
      </c>
      <c r="J18" s="55">
        <f t="shared" si="5"/>
        <v>772.17897947107292</v>
      </c>
      <c r="K18" s="56">
        <f t="shared" si="6"/>
        <v>23.233263942149666</v>
      </c>
    </row>
    <row r="19" spans="1:11" s="10" customFormat="1" ht="11.4">
      <c r="A19" s="189"/>
      <c r="B19" s="36" t="s">
        <v>27</v>
      </c>
      <c r="C19" s="160">
        <v>4</v>
      </c>
      <c r="D19" s="13">
        <f t="shared" si="0"/>
        <v>2.2798518096323739</v>
      </c>
      <c r="E19" s="13">
        <f t="shared" si="1"/>
        <v>4.5454545454545456E-2</v>
      </c>
      <c r="F19" s="160">
        <v>5468</v>
      </c>
      <c r="G19" s="13">
        <f t="shared" si="2"/>
        <v>562.72512092209524</v>
      </c>
      <c r="H19" s="13">
        <f t="shared" si="3"/>
        <v>19.734372744333765</v>
      </c>
      <c r="I19" s="145">
        <f t="shared" si="4"/>
        <v>5472</v>
      </c>
      <c r="J19" s="13">
        <f t="shared" si="5"/>
        <v>498.15649324047524</v>
      </c>
      <c r="K19" s="81">
        <f t="shared" si="6"/>
        <v>14.98849567218144</v>
      </c>
    </row>
    <row r="20" spans="1:11" s="10" customFormat="1" ht="11.4">
      <c r="A20" s="189"/>
      <c r="B20" s="35" t="s">
        <v>56</v>
      </c>
      <c r="C20" s="160">
        <v>0</v>
      </c>
      <c r="D20" s="13">
        <f t="shared" si="0"/>
        <v>0</v>
      </c>
      <c r="E20" s="13">
        <f t="shared" si="1"/>
        <v>0</v>
      </c>
      <c r="F20" s="160">
        <v>1124</v>
      </c>
      <c r="G20" s="13">
        <f t="shared" si="2"/>
        <v>115.67356179890913</v>
      </c>
      <c r="H20" s="13">
        <f t="shared" si="3"/>
        <v>4.0565901544680241</v>
      </c>
      <c r="I20" s="145">
        <f t="shared" si="4"/>
        <v>1124</v>
      </c>
      <c r="J20" s="13">
        <f t="shared" si="5"/>
        <v>102.32600482498066</v>
      </c>
      <c r="K20" s="81">
        <f t="shared" si="6"/>
        <v>3.0787772543004275</v>
      </c>
    </row>
    <row r="21" spans="1:11" s="10" customFormat="1" ht="12" thickBot="1">
      <c r="A21" s="190"/>
      <c r="B21" s="54" t="s">
        <v>28</v>
      </c>
      <c r="C21" s="158">
        <v>0</v>
      </c>
      <c r="D21" s="59">
        <f t="shared" si="0"/>
        <v>0</v>
      </c>
      <c r="E21" s="59">
        <f t="shared" si="1"/>
        <v>0</v>
      </c>
      <c r="F21" s="158">
        <v>295</v>
      </c>
      <c r="G21" s="59">
        <f t="shared" si="2"/>
        <v>30.359164351137181</v>
      </c>
      <c r="H21" s="59">
        <f t="shared" si="3"/>
        <v>1.06467446224917</v>
      </c>
      <c r="I21" s="142">
        <f t="shared" si="4"/>
        <v>295</v>
      </c>
      <c r="J21" s="59">
        <f t="shared" si="5"/>
        <v>26.856024398015386</v>
      </c>
      <c r="K21" s="60">
        <f t="shared" si="6"/>
        <v>0.80804207297030783</v>
      </c>
    </row>
    <row r="22" spans="1:11" ht="15" customHeight="1">
      <c r="A22" s="188" t="s">
        <v>29</v>
      </c>
      <c r="B22" s="79" t="s">
        <v>30</v>
      </c>
      <c r="C22" s="157">
        <v>5052</v>
      </c>
      <c r="D22" s="55">
        <f t="shared" si="0"/>
        <v>2879.452835565688</v>
      </c>
      <c r="E22" s="55">
        <f t="shared" si="1"/>
        <v>57.409090909090907</v>
      </c>
      <c r="F22" s="157">
        <v>1279</v>
      </c>
      <c r="G22" s="55">
        <f t="shared" si="2"/>
        <v>131.62498713594732</v>
      </c>
      <c r="H22" s="55">
        <f t="shared" si="3"/>
        <v>4.615995380395554</v>
      </c>
      <c r="I22" s="53">
        <f t="shared" si="4"/>
        <v>6331</v>
      </c>
      <c r="J22" s="55">
        <f t="shared" si="5"/>
        <v>576.35759479266244</v>
      </c>
      <c r="K22" s="56">
        <f t="shared" si="6"/>
        <v>17.341404623644134</v>
      </c>
    </row>
    <row r="23" spans="1:11" s="10" customFormat="1" ht="11.4">
      <c r="A23" s="189"/>
      <c r="B23" s="36" t="s">
        <v>31</v>
      </c>
      <c r="C23" s="160">
        <v>4314</v>
      </c>
      <c r="D23" s="13">
        <f t="shared" si="0"/>
        <v>2458.8201766885154</v>
      </c>
      <c r="E23" s="13">
        <f t="shared" si="1"/>
        <v>49.022727272727273</v>
      </c>
      <c r="F23" s="160">
        <v>595</v>
      </c>
      <c r="G23" s="13">
        <f t="shared" si="2"/>
        <v>61.232890809920761</v>
      </c>
      <c r="H23" s="13">
        <f t="shared" si="3"/>
        <v>2.14739425436697</v>
      </c>
      <c r="I23" s="145">
        <f t="shared" si="4"/>
        <v>4909</v>
      </c>
      <c r="J23" s="13">
        <f t="shared" si="5"/>
        <v>446.90245345714413</v>
      </c>
      <c r="K23" s="81">
        <f t="shared" si="6"/>
        <v>13.44636791936014</v>
      </c>
    </row>
    <row r="24" spans="1:11" s="10" customFormat="1" ht="11.4">
      <c r="A24" s="189"/>
      <c r="B24" s="35" t="s">
        <v>51</v>
      </c>
      <c r="C24" s="160">
        <v>4</v>
      </c>
      <c r="D24" s="13">
        <f t="shared" si="0"/>
        <v>2.2798518096323739</v>
      </c>
      <c r="E24" s="13">
        <f t="shared" si="1"/>
        <v>4.5454545454545456E-2</v>
      </c>
      <c r="F24" s="160">
        <v>29</v>
      </c>
      <c r="G24" s="13">
        <f t="shared" si="2"/>
        <v>2.9844602243490788</v>
      </c>
      <c r="H24" s="13">
        <f t="shared" si="3"/>
        <v>0.10466291323805399</v>
      </c>
      <c r="I24" s="145">
        <f t="shared" si="4"/>
        <v>33</v>
      </c>
      <c r="J24" s="13">
        <f t="shared" si="5"/>
        <v>3.0042332377440939</v>
      </c>
      <c r="K24" s="81">
        <f t="shared" si="6"/>
        <v>9.0391147145831047E-2</v>
      </c>
    </row>
    <row r="25" spans="1:11" s="10" customFormat="1" ht="12" thickBot="1">
      <c r="A25" s="190"/>
      <c r="B25" s="78" t="s">
        <v>52</v>
      </c>
      <c r="C25" s="158">
        <v>622</v>
      </c>
      <c r="D25" s="59">
        <f t="shared" si="0"/>
        <v>354.51695639783412</v>
      </c>
      <c r="E25" s="59">
        <f t="shared" si="1"/>
        <v>7.0681818181818183</v>
      </c>
      <c r="F25" s="158">
        <v>415</v>
      </c>
      <c r="G25" s="59">
        <f t="shared" si="2"/>
        <v>42.70865493465061</v>
      </c>
      <c r="H25" s="59">
        <f t="shared" si="3"/>
        <v>1.49776237909629</v>
      </c>
      <c r="I25" s="142">
        <f t="shared" si="4"/>
        <v>1037</v>
      </c>
      <c r="J25" s="59">
        <f t="shared" si="5"/>
        <v>94.40575356183713</v>
      </c>
      <c r="K25" s="60">
        <f t="shared" si="6"/>
        <v>2.8404733209159638</v>
      </c>
    </row>
    <row r="26" spans="1:11" ht="15" customHeight="1" thickBot="1">
      <c r="A26" s="137" t="s">
        <v>32</v>
      </c>
      <c r="B26" s="32" t="s">
        <v>33</v>
      </c>
      <c r="C26" s="159">
        <v>286</v>
      </c>
      <c r="D26" s="16">
        <f t="shared" si="0"/>
        <v>163.00940438871473</v>
      </c>
      <c r="E26" s="16">
        <f t="shared" si="1"/>
        <v>3.25</v>
      </c>
      <c r="F26" s="159">
        <v>428</v>
      </c>
      <c r="G26" s="16">
        <f t="shared" si="2"/>
        <v>44.046516414531233</v>
      </c>
      <c r="H26" s="16">
        <f t="shared" si="3"/>
        <v>1.5446802367547279</v>
      </c>
      <c r="I26" s="72">
        <f t="shared" si="4"/>
        <v>714</v>
      </c>
      <c r="J26" s="16">
        <f t="shared" si="5"/>
        <v>65.000682780281309</v>
      </c>
      <c r="K26" s="71">
        <f t="shared" si="6"/>
        <v>1.9557357291552537</v>
      </c>
    </row>
    <row r="27" spans="1:11" ht="13.5" customHeight="1" thickBot="1">
      <c r="A27" s="137" t="s">
        <v>34</v>
      </c>
      <c r="B27" s="32" t="s">
        <v>35</v>
      </c>
      <c r="C27" s="159">
        <v>212</v>
      </c>
      <c r="D27" s="16">
        <f t="shared" si="0"/>
        <v>120.83214591051582</v>
      </c>
      <c r="E27" s="16">
        <f t="shared" si="1"/>
        <v>2.4090909090909092</v>
      </c>
      <c r="F27" s="159">
        <v>200</v>
      </c>
      <c r="G27" s="16">
        <f t="shared" si="2"/>
        <v>20.582484305855719</v>
      </c>
      <c r="H27" s="16">
        <f t="shared" si="3"/>
        <v>0.72181319474519989</v>
      </c>
      <c r="I27" s="72">
        <f t="shared" si="4"/>
        <v>412</v>
      </c>
      <c r="J27" s="16">
        <f t="shared" si="5"/>
        <v>37.507396786380809</v>
      </c>
      <c r="K27" s="71">
        <f t="shared" si="6"/>
        <v>1.1285197764873451</v>
      </c>
    </row>
    <row r="28" spans="1:11" ht="22.5" customHeight="1" thickBot="1">
      <c r="A28" s="137" t="s">
        <v>36</v>
      </c>
      <c r="B28" s="32" t="s">
        <v>54</v>
      </c>
      <c r="C28" s="159">
        <v>66</v>
      </c>
      <c r="D28" s="16">
        <f t="shared" si="0"/>
        <v>37.61755485893417</v>
      </c>
      <c r="E28" s="16">
        <f t="shared" si="1"/>
        <v>0.75</v>
      </c>
      <c r="F28" s="159">
        <v>3400</v>
      </c>
      <c r="G28" s="16">
        <f t="shared" si="2"/>
        <v>349.9022331995472</v>
      </c>
      <c r="H28" s="16">
        <f t="shared" si="3"/>
        <v>12.270824310668399</v>
      </c>
      <c r="I28" s="72">
        <f t="shared" si="4"/>
        <v>3466</v>
      </c>
      <c r="J28" s="16">
        <f t="shared" si="5"/>
        <v>315.53552733397061</v>
      </c>
      <c r="K28" s="71">
        <f t="shared" si="6"/>
        <v>9.493809575983347</v>
      </c>
    </row>
    <row r="29" spans="1:11" ht="15" customHeight="1">
      <c r="A29" s="141" t="s">
        <v>38</v>
      </c>
      <c r="B29" s="79" t="s">
        <v>39</v>
      </c>
      <c r="C29" s="157">
        <v>474</v>
      </c>
      <c r="D29" s="55">
        <f t="shared" si="0"/>
        <v>270.16243944143633</v>
      </c>
      <c r="E29" s="55">
        <f t="shared" si="1"/>
        <v>5.3863636363636367</v>
      </c>
      <c r="F29" s="157">
        <v>2326</v>
      </c>
      <c r="G29" s="55">
        <f t="shared" si="2"/>
        <v>239.37429247710199</v>
      </c>
      <c r="H29" s="55">
        <f t="shared" si="3"/>
        <v>8.3946874548866752</v>
      </c>
      <c r="I29" s="53">
        <f t="shared" si="4"/>
        <v>2800</v>
      </c>
      <c r="J29" s="55">
        <f t="shared" si="5"/>
        <v>254.90463835404432</v>
      </c>
      <c r="K29" s="56">
        <f t="shared" si="6"/>
        <v>7.6695518790402106</v>
      </c>
    </row>
    <row r="30" spans="1:11" s="10" customFormat="1" ht="12" thickBot="1">
      <c r="A30" s="147"/>
      <c r="B30" s="78" t="s">
        <v>40</v>
      </c>
      <c r="C30" s="158">
        <v>194</v>
      </c>
      <c r="D30" s="59">
        <f t="shared" si="0"/>
        <v>110.57281276717013</v>
      </c>
      <c r="E30" s="59">
        <f t="shared" si="1"/>
        <v>2.2045454545454546</v>
      </c>
      <c r="F30" s="158">
        <v>782</v>
      </c>
      <c r="G30" s="59">
        <f t="shared" si="2"/>
        <v>80.477513635895846</v>
      </c>
      <c r="H30" s="59">
        <f t="shared" si="3"/>
        <v>2.8222895914537318</v>
      </c>
      <c r="I30" s="142">
        <f t="shared" si="4"/>
        <v>976</v>
      </c>
      <c r="J30" s="59">
        <f t="shared" si="5"/>
        <v>88.852473940552599</v>
      </c>
      <c r="K30" s="60">
        <f t="shared" si="6"/>
        <v>2.6733866549797303</v>
      </c>
    </row>
    <row r="31" spans="1:11" ht="15.75" customHeight="1" thickBot="1">
      <c r="A31" s="137" t="s">
        <v>41</v>
      </c>
      <c r="B31" s="32" t="s">
        <v>42</v>
      </c>
      <c r="C31" s="159">
        <v>7</v>
      </c>
      <c r="D31" s="16">
        <f t="shared" si="0"/>
        <v>3.9897406668566542</v>
      </c>
      <c r="E31" s="16">
        <f t="shared" si="1"/>
        <v>7.9545454545454544E-2</v>
      </c>
      <c r="F31" s="159">
        <v>34</v>
      </c>
      <c r="G31" s="16">
        <f t="shared" si="2"/>
        <v>3.4990223319954716</v>
      </c>
      <c r="H31" s="16">
        <f t="shared" si="3"/>
        <v>0.12270824310668399</v>
      </c>
      <c r="I31" s="72">
        <f t="shared" si="4"/>
        <v>41</v>
      </c>
      <c r="J31" s="16">
        <f t="shared" si="5"/>
        <v>3.7325322044699347</v>
      </c>
      <c r="K31" s="71">
        <f t="shared" si="6"/>
        <v>0.11230415251451736</v>
      </c>
    </row>
    <row r="32" spans="1:11" ht="16.5" customHeight="1" thickBot="1">
      <c r="A32" s="137" t="s">
        <v>43</v>
      </c>
      <c r="B32" s="30" t="s">
        <v>44</v>
      </c>
      <c r="C32" s="159">
        <v>5</v>
      </c>
      <c r="D32" s="31">
        <f t="shared" si="0"/>
        <v>2.8498147620404675</v>
      </c>
      <c r="E32" s="31">
        <f t="shared" si="1"/>
        <v>5.6818181818181816E-2</v>
      </c>
      <c r="F32" s="159">
        <v>0</v>
      </c>
      <c r="G32" s="31">
        <f t="shared" si="2"/>
        <v>0</v>
      </c>
      <c r="H32" s="31">
        <f t="shared" si="3"/>
        <v>0</v>
      </c>
      <c r="I32" s="109">
        <f t="shared" si="4"/>
        <v>5</v>
      </c>
      <c r="J32" s="31">
        <f t="shared" si="5"/>
        <v>0.45518685420365063</v>
      </c>
      <c r="K32" s="88">
        <f t="shared" si="6"/>
        <v>1.3695628355428946E-2</v>
      </c>
    </row>
    <row r="33" spans="1:11" ht="17.25" customHeight="1" thickBot="1">
      <c r="A33" s="137" t="s">
        <v>45</v>
      </c>
      <c r="B33" s="30" t="s">
        <v>46</v>
      </c>
      <c r="C33" s="159">
        <v>14</v>
      </c>
      <c r="D33" s="31">
        <f t="shared" si="0"/>
        <v>7.9794813337133084</v>
      </c>
      <c r="E33" s="31">
        <f t="shared" si="1"/>
        <v>0.15909090909090909</v>
      </c>
      <c r="F33" s="159">
        <v>11</v>
      </c>
      <c r="G33" s="31">
        <f t="shared" si="2"/>
        <v>1.1320366368220645</v>
      </c>
      <c r="H33" s="31">
        <f t="shared" si="3"/>
        <v>3.9699725710985997E-2</v>
      </c>
      <c r="I33" s="109">
        <f t="shared" si="4"/>
        <v>25</v>
      </c>
      <c r="J33" s="31">
        <f t="shared" si="5"/>
        <v>2.2759342710182531</v>
      </c>
      <c r="K33" s="88">
        <f t="shared" si="6"/>
        <v>6.847814177714473E-2</v>
      </c>
    </row>
    <row r="34" spans="1:11" ht="14.25" customHeight="1" thickBot="1">
      <c r="A34" s="137" t="s">
        <v>47</v>
      </c>
      <c r="B34" s="30" t="s">
        <v>48</v>
      </c>
      <c r="C34" s="159">
        <v>384</v>
      </c>
      <c r="D34" s="31">
        <f t="shared" si="0"/>
        <v>218.86577372470791</v>
      </c>
      <c r="E34" s="31">
        <f t="shared" si="1"/>
        <v>4.3636363636363633</v>
      </c>
      <c r="F34" s="159">
        <v>188</v>
      </c>
      <c r="G34" s="31">
        <f t="shared" si="2"/>
        <v>19.347535247504375</v>
      </c>
      <c r="H34" s="31">
        <f t="shared" si="3"/>
        <v>0.67850440306048798</v>
      </c>
      <c r="I34" s="109">
        <f t="shared" si="4"/>
        <v>572</v>
      </c>
      <c r="J34" s="31">
        <f t="shared" si="5"/>
        <v>52.073376120897628</v>
      </c>
      <c r="K34" s="88">
        <f t="shared" si="6"/>
        <v>1.5667798838610716</v>
      </c>
    </row>
    <row r="35" spans="1:11" ht="14.4" thickBot="1">
      <c r="A35" s="137" t="s">
        <v>49</v>
      </c>
      <c r="B35" s="30" t="s">
        <v>50</v>
      </c>
      <c r="C35" s="159">
        <v>183</v>
      </c>
      <c r="D35" s="31">
        <f t="shared" si="0"/>
        <v>104.30322029068111</v>
      </c>
      <c r="E35" s="31">
        <f t="shared" si="1"/>
        <v>2.0795454545454546</v>
      </c>
      <c r="F35" s="159">
        <v>772</v>
      </c>
      <c r="G35" s="31">
        <f t="shared" si="2"/>
        <v>79.448389420603064</v>
      </c>
      <c r="H35" s="31">
        <f t="shared" si="3"/>
        <v>2.7861989317164717</v>
      </c>
      <c r="I35" s="109">
        <f t="shared" si="4"/>
        <v>955</v>
      </c>
      <c r="J35" s="31">
        <f t="shared" si="5"/>
        <v>86.940689152897264</v>
      </c>
      <c r="K35" s="88">
        <f t="shared" si="6"/>
        <v>2.615865015886929</v>
      </c>
    </row>
    <row r="36" spans="1:11" ht="13.8">
      <c r="A36" s="178" t="s">
        <v>62</v>
      </c>
      <c r="B36" s="91" t="s">
        <v>63</v>
      </c>
      <c r="C36" s="157">
        <v>19</v>
      </c>
      <c r="D36" s="57">
        <f t="shared" si="0"/>
        <v>10.829296095753776</v>
      </c>
      <c r="E36" s="57">
        <f t="shared" si="1"/>
        <v>0.21590909090909091</v>
      </c>
      <c r="F36" s="157">
        <v>1302</v>
      </c>
      <c r="G36" s="57">
        <f t="shared" si="2"/>
        <v>133.99197283112071</v>
      </c>
      <c r="H36" s="57">
        <f t="shared" si="3"/>
        <v>4.6990038977912514</v>
      </c>
      <c r="I36" s="110">
        <f t="shared" si="4"/>
        <v>1321</v>
      </c>
      <c r="J36" s="57">
        <f t="shared" si="5"/>
        <v>120.26036688060449</v>
      </c>
      <c r="K36" s="58">
        <f t="shared" si="6"/>
        <v>3.6183850115043277</v>
      </c>
    </row>
    <row r="37" spans="1:11" s="10" customFormat="1" ht="11.4">
      <c r="A37" s="179"/>
      <c r="B37" s="34" t="s">
        <v>64</v>
      </c>
      <c r="C37" s="161">
        <v>1</v>
      </c>
      <c r="D37" s="148">
        <f t="shared" si="0"/>
        <v>0.56996295240809347</v>
      </c>
      <c r="E37" s="148">
        <f t="shared" si="1"/>
        <v>1.1363636363636364E-2</v>
      </c>
      <c r="F37" s="170">
        <v>45</v>
      </c>
      <c r="G37" s="148">
        <f t="shared" si="2"/>
        <v>4.6310589688175359</v>
      </c>
      <c r="H37" s="148">
        <f t="shared" si="3"/>
        <v>0.16240796881766997</v>
      </c>
      <c r="I37" s="150">
        <f t="shared" si="4"/>
        <v>46</v>
      </c>
      <c r="J37" s="148">
        <f t="shared" si="5"/>
        <v>4.1877190586735855</v>
      </c>
      <c r="K37" s="151">
        <f t="shared" si="6"/>
        <v>0.12599978086994632</v>
      </c>
    </row>
    <row r="38" spans="1:11" s="10" customFormat="1" ht="12" thickBot="1">
      <c r="A38" s="180"/>
      <c r="B38" s="78" t="s">
        <v>65</v>
      </c>
      <c r="C38" s="162">
        <v>1</v>
      </c>
      <c r="D38" s="152">
        <f t="shared" si="0"/>
        <v>0.56996295240809347</v>
      </c>
      <c r="E38" s="152">
        <f t="shared" si="1"/>
        <v>1.1363636363636364E-2</v>
      </c>
      <c r="F38" s="172">
        <v>27</v>
      </c>
      <c r="G38" s="152">
        <f t="shared" si="2"/>
        <v>2.7786353812905218</v>
      </c>
      <c r="H38" s="152">
        <f t="shared" si="3"/>
        <v>9.7444781290601995E-2</v>
      </c>
      <c r="I38" s="154">
        <f t="shared" si="4"/>
        <v>28</v>
      </c>
      <c r="J38" s="152">
        <f t="shared" si="5"/>
        <v>2.5490463835404435</v>
      </c>
      <c r="K38" s="155">
        <f t="shared" si="6"/>
        <v>7.6695518790402109E-2</v>
      </c>
    </row>
    <row r="39" spans="1:11" ht="19.2" customHeight="1" thickBot="1">
      <c r="A39" s="92"/>
      <c r="B39" s="93" t="s">
        <v>69</v>
      </c>
      <c r="C39" s="134">
        <v>8800</v>
      </c>
      <c r="D39" s="131">
        <f t="shared" si="0"/>
        <v>5015.673981191223</v>
      </c>
      <c r="E39" s="131">
        <f t="shared" si="1"/>
        <v>100</v>
      </c>
      <c r="F39" s="134">
        <v>27708</v>
      </c>
      <c r="G39" s="131">
        <f t="shared" si="2"/>
        <v>2851.4973757332509</v>
      </c>
      <c r="H39" s="131">
        <f t="shared" si="3"/>
        <v>100</v>
      </c>
      <c r="I39" s="134">
        <f>I7+I9+I11+I12+SUM(I14:I18)+I22+SUM(I26:I29)+SUM(I31:I36)</f>
        <v>36508</v>
      </c>
      <c r="J39" s="131">
        <f t="shared" si="5"/>
        <v>3323.592334653375</v>
      </c>
      <c r="K39" s="132">
        <f t="shared" si="6"/>
        <v>100</v>
      </c>
    </row>
    <row r="40" spans="1:11">
      <c r="A40" s="94"/>
      <c r="B40" s="95"/>
    </row>
    <row r="41" spans="1:11">
      <c r="A41" s="94"/>
      <c r="B41" s="98"/>
    </row>
    <row r="42" spans="1:11">
      <c r="A42" s="94"/>
      <c r="B42" s="96"/>
    </row>
    <row r="43" spans="1:11">
      <c r="A43" s="94"/>
      <c r="B43" s="96"/>
    </row>
  </sheetData>
  <mergeCells count="12">
    <mergeCell ref="A4:C4"/>
    <mergeCell ref="A36:A38"/>
    <mergeCell ref="C5:E5"/>
    <mergeCell ref="F5:H5"/>
    <mergeCell ref="I5:K5"/>
    <mergeCell ref="A5:A6"/>
    <mergeCell ref="B5:B6"/>
    <mergeCell ref="A7:A8"/>
    <mergeCell ref="A22:A25"/>
    <mergeCell ref="A18:A21"/>
    <mergeCell ref="A12:A13"/>
    <mergeCell ref="A9:A10"/>
  </mergeCells>
  <phoneticPr fontId="0" type="noConversion"/>
  <printOptions horizontalCentered="1" verticalCentered="1"/>
  <pageMargins left="0.74803149606299213" right="0.74803149606299213" top="0.19685039370078741" bottom="0.39370078740157483" header="0" footer="0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7" tint="0.79998168889431442"/>
  </sheetPr>
  <dimension ref="A1:K43"/>
  <sheetViews>
    <sheetView workbookViewId="0">
      <selection activeCell="L5" sqref="A5:XFD6"/>
    </sheetView>
  </sheetViews>
  <sheetFormatPr defaultColWidth="8.88671875" defaultRowHeight="13.8"/>
  <cols>
    <col min="1" max="1" width="7.6640625" style="37" customWidth="1"/>
    <col min="2" max="2" width="53" style="1" customWidth="1"/>
    <col min="3" max="3" width="11.88671875" style="7" customWidth="1"/>
    <col min="4" max="4" width="9.6640625" style="1" customWidth="1"/>
    <col min="5" max="5" width="8.44140625" style="1" customWidth="1"/>
    <col min="6" max="6" width="11" style="7" customWidth="1"/>
    <col min="7" max="7" width="10.33203125" style="1" customWidth="1"/>
    <col min="8" max="8" width="8" style="1" customWidth="1"/>
    <col min="9" max="9" width="11" style="8" customWidth="1"/>
    <col min="10" max="10" width="10.109375" style="1" customWidth="1"/>
    <col min="11" max="11" width="8.109375" style="1" customWidth="1"/>
    <col min="12" max="16384" width="8.88671875" style="1"/>
  </cols>
  <sheetData>
    <row r="1" spans="1:11" ht="7.8" customHeight="1">
      <c r="A1" s="38"/>
      <c r="B1" s="4"/>
      <c r="D1" s="4"/>
      <c r="E1" s="4"/>
      <c r="G1" s="4"/>
      <c r="H1" s="4"/>
      <c r="I1" s="7"/>
      <c r="J1" s="4"/>
      <c r="K1" s="4"/>
    </row>
    <row r="2" spans="1:11" ht="14.25" customHeight="1">
      <c r="A2" s="41" t="s">
        <v>70</v>
      </c>
      <c r="B2" s="26"/>
      <c r="C2" s="26"/>
      <c r="D2" s="26"/>
      <c r="E2" s="26"/>
      <c r="F2" s="26"/>
      <c r="G2" s="26"/>
      <c r="H2" s="26"/>
      <c r="I2" s="26"/>
      <c r="J2" s="26"/>
      <c r="K2" s="19"/>
    </row>
    <row r="3" spans="1:11" ht="10.199999999999999" customHeight="1">
      <c r="A3" s="26"/>
      <c r="B3" s="20"/>
      <c r="C3" s="9"/>
      <c r="D3" s="20"/>
      <c r="E3" s="20"/>
      <c r="F3" s="9"/>
      <c r="G3" s="20"/>
      <c r="H3" s="21"/>
      <c r="I3" s="22"/>
      <c r="J3" s="21"/>
      <c r="K3" s="21"/>
    </row>
    <row r="4" spans="1:11" ht="13.2">
      <c r="A4" s="197" t="s">
        <v>66</v>
      </c>
      <c r="B4" s="197"/>
      <c r="C4" s="197"/>
      <c r="D4" s="174">
        <v>3921</v>
      </c>
      <c r="E4" s="175"/>
      <c r="F4" s="108"/>
      <c r="G4" s="174">
        <v>25578.5</v>
      </c>
      <c r="H4" s="175"/>
      <c r="I4" s="108"/>
      <c r="J4" s="203">
        <v>27128</v>
      </c>
      <c r="K4" s="175"/>
    </row>
    <row r="5" spans="1:11" ht="20.399999999999999" customHeight="1">
      <c r="A5" s="184" t="s">
        <v>68</v>
      </c>
      <c r="B5" s="186" t="s">
        <v>53</v>
      </c>
      <c r="C5" s="181" t="s">
        <v>0</v>
      </c>
      <c r="D5" s="182"/>
      <c r="E5" s="183"/>
      <c r="F5" s="181" t="s">
        <v>1</v>
      </c>
      <c r="G5" s="182"/>
      <c r="H5" s="183"/>
      <c r="I5" s="181" t="s">
        <v>2</v>
      </c>
      <c r="J5" s="182"/>
      <c r="K5" s="183"/>
    </row>
    <row r="6" spans="1:11" ht="31.5" customHeight="1" thickBot="1">
      <c r="A6" s="185"/>
      <c r="B6" s="187"/>
      <c r="C6" s="25" t="s">
        <v>3</v>
      </c>
      <c r="D6" s="42" t="s">
        <v>4</v>
      </c>
      <c r="E6" s="42" t="s">
        <v>5</v>
      </c>
      <c r="F6" s="25" t="s">
        <v>3</v>
      </c>
      <c r="G6" s="42" t="s">
        <v>4</v>
      </c>
      <c r="H6" s="42" t="s">
        <v>5</v>
      </c>
      <c r="I6" s="176" t="s">
        <v>3</v>
      </c>
      <c r="J6" s="42" t="s">
        <v>4</v>
      </c>
      <c r="K6" s="42" t="s">
        <v>5</v>
      </c>
    </row>
    <row r="7" spans="1:11">
      <c r="A7" s="198" t="s">
        <v>6</v>
      </c>
      <c r="B7" s="43" t="s">
        <v>7</v>
      </c>
      <c r="C7" s="157">
        <v>1983</v>
      </c>
      <c r="D7" s="44">
        <f t="shared" ref="D7:D39" si="0">C7*1000/$D$4</f>
        <v>505.73833205814844</v>
      </c>
      <c r="E7" s="44">
        <f t="shared" ref="E7:E39" si="1">C7*100/C$39</f>
        <v>14.79078093533229</v>
      </c>
      <c r="F7" s="157">
        <v>1829</v>
      </c>
      <c r="G7" s="44">
        <f t="shared" ref="G7:G39" si="2">F7*1000/$G$4</f>
        <v>71.505365834587636</v>
      </c>
      <c r="H7" s="44">
        <f t="shared" ref="H7:H39" si="3">F7*100/F$39</f>
        <v>2.2664469200361839</v>
      </c>
      <c r="I7" s="53">
        <f t="shared" ref="I7:I38" si="4">C7+F7</f>
        <v>3812</v>
      </c>
      <c r="J7" s="44">
        <f t="shared" ref="J7:J39" si="5">I7*1000/$J$4</f>
        <v>140.51902093777647</v>
      </c>
      <c r="K7" s="45">
        <f t="shared" ref="K7:K39" si="6">I7*100/I$39</f>
        <v>4.0507512804709584</v>
      </c>
    </row>
    <row r="8" spans="1:11" s="10" customFormat="1" ht="12" customHeight="1" thickBot="1">
      <c r="A8" s="199"/>
      <c r="B8" s="54" t="s">
        <v>8</v>
      </c>
      <c r="C8" s="158">
        <v>29</v>
      </c>
      <c r="D8" s="59">
        <f t="shared" si="0"/>
        <v>7.3960724305024232</v>
      </c>
      <c r="E8" s="59">
        <f t="shared" si="1"/>
        <v>0.21630491534273141</v>
      </c>
      <c r="F8" s="158">
        <v>17</v>
      </c>
      <c r="G8" s="59">
        <f t="shared" si="2"/>
        <v>0.66462067752213771</v>
      </c>
      <c r="H8" s="59">
        <f t="shared" si="3"/>
        <v>2.1065936380872129E-2</v>
      </c>
      <c r="I8" s="142">
        <f t="shared" si="4"/>
        <v>46</v>
      </c>
      <c r="J8" s="59">
        <f t="shared" si="5"/>
        <v>1.6956649955765262</v>
      </c>
      <c r="K8" s="60">
        <f t="shared" si="6"/>
        <v>4.8881049029817443E-2</v>
      </c>
    </row>
    <row r="9" spans="1:11">
      <c r="A9" s="198" t="s">
        <v>9</v>
      </c>
      <c r="B9" s="43" t="s">
        <v>10</v>
      </c>
      <c r="C9" s="157">
        <v>21</v>
      </c>
      <c r="D9" s="44">
        <f t="shared" si="0"/>
        <v>5.3557765876052024</v>
      </c>
      <c r="E9" s="44">
        <f t="shared" si="1"/>
        <v>0.15663459386887446</v>
      </c>
      <c r="F9" s="157">
        <v>1410</v>
      </c>
      <c r="G9" s="44">
        <f t="shared" si="2"/>
        <v>55.124420900365543</v>
      </c>
      <c r="H9" s="44">
        <f t="shared" si="3"/>
        <v>1.7472335468841003</v>
      </c>
      <c r="I9" s="53">
        <f t="shared" si="4"/>
        <v>1431</v>
      </c>
      <c r="J9" s="44">
        <f t="shared" si="5"/>
        <v>52.749926275434973</v>
      </c>
      <c r="K9" s="45">
        <f t="shared" si="6"/>
        <v>1.5206256774275817</v>
      </c>
    </row>
    <row r="10" spans="1:11" s="10" customFormat="1" ht="15" customHeight="1" thickBot="1">
      <c r="A10" s="199"/>
      <c r="B10" s="54" t="s">
        <v>11</v>
      </c>
      <c r="C10" s="158">
        <v>1</v>
      </c>
      <c r="D10" s="59">
        <f t="shared" si="0"/>
        <v>0.2550369803621525</v>
      </c>
      <c r="E10" s="59">
        <f t="shared" si="1"/>
        <v>7.4587901842321173E-3</v>
      </c>
      <c r="F10" s="158">
        <v>802</v>
      </c>
      <c r="G10" s="59">
        <f t="shared" si="2"/>
        <v>31.354457845456146</v>
      </c>
      <c r="H10" s="59">
        <f t="shared" si="3"/>
        <v>0.99381652808584986</v>
      </c>
      <c r="I10" s="142">
        <f t="shared" si="4"/>
        <v>803</v>
      </c>
      <c r="J10" s="59">
        <f t="shared" si="5"/>
        <v>29.600412857564141</v>
      </c>
      <c r="K10" s="60">
        <f t="shared" si="6"/>
        <v>0.85329309502050876</v>
      </c>
    </row>
    <row r="11" spans="1:11" ht="19.5" customHeight="1" thickBot="1">
      <c r="A11" s="139" t="s">
        <v>12</v>
      </c>
      <c r="B11" s="32" t="s">
        <v>13</v>
      </c>
      <c r="C11" s="159">
        <v>20</v>
      </c>
      <c r="D11" s="14">
        <f t="shared" si="0"/>
        <v>5.1007396072430504</v>
      </c>
      <c r="E11" s="14">
        <f t="shared" si="1"/>
        <v>0.14917580368464234</v>
      </c>
      <c r="F11" s="159">
        <v>245</v>
      </c>
      <c r="G11" s="14">
        <f t="shared" si="2"/>
        <v>9.5783568231131611</v>
      </c>
      <c r="H11" s="14">
        <f t="shared" si="3"/>
        <v>0.30359731843021598</v>
      </c>
      <c r="I11" s="72">
        <f t="shared" si="4"/>
        <v>265</v>
      </c>
      <c r="J11" s="14">
        <f t="shared" si="5"/>
        <v>9.7685048658212921</v>
      </c>
      <c r="K11" s="69">
        <f t="shared" si="6"/>
        <v>0.28159734767177436</v>
      </c>
    </row>
    <row r="12" spans="1:11" ht="25.5" customHeight="1">
      <c r="A12" s="198" t="s">
        <v>14</v>
      </c>
      <c r="B12" s="43" t="s">
        <v>57</v>
      </c>
      <c r="C12" s="157">
        <v>64</v>
      </c>
      <c r="D12" s="44">
        <f t="shared" si="0"/>
        <v>16.32236674317776</v>
      </c>
      <c r="E12" s="44">
        <f t="shared" si="1"/>
        <v>0.47736257179085551</v>
      </c>
      <c r="F12" s="157">
        <v>5728</v>
      </c>
      <c r="G12" s="44">
        <f t="shared" si="2"/>
        <v>223.93807299098853</v>
      </c>
      <c r="H12" s="44">
        <f t="shared" si="3"/>
        <v>7.0979813876256213</v>
      </c>
      <c r="I12" s="53">
        <f t="shared" si="4"/>
        <v>5792</v>
      </c>
      <c r="J12" s="44">
        <f t="shared" si="5"/>
        <v>213.50634031259216</v>
      </c>
      <c r="K12" s="45">
        <f t="shared" si="6"/>
        <v>6.1547616517544048</v>
      </c>
    </row>
    <row r="13" spans="1:11" s="10" customFormat="1" ht="14.25" customHeight="1" thickBot="1">
      <c r="A13" s="199"/>
      <c r="B13" s="78" t="s">
        <v>16</v>
      </c>
      <c r="C13" s="158">
        <v>19</v>
      </c>
      <c r="D13" s="59">
        <f t="shared" si="0"/>
        <v>4.8457026268808976</v>
      </c>
      <c r="E13" s="59">
        <f t="shared" si="1"/>
        <v>0.14171701350041024</v>
      </c>
      <c r="F13" s="158">
        <v>3771</v>
      </c>
      <c r="G13" s="59">
        <f t="shared" si="2"/>
        <v>147.4285044079989</v>
      </c>
      <c r="H13" s="59">
        <f t="shared" si="3"/>
        <v>4.6729203583687529</v>
      </c>
      <c r="I13" s="142">
        <f t="shared" si="4"/>
        <v>3790</v>
      </c>
      <c r="J13" s="59">
        <f t="shared" si="5"/>
        <v>139.70805072250073</v>
      </c>
      <c r="K13" s="60">
        <f t="shared" si="6"/>
        <v>4.0273733874566977</v>
      </c>
    </row>
    <row r="14" spans="1:11" ht="14.4" thickBot="1">
      <c r="A14" s="140" t="s">
        <v>17</v>
      </c>
      <c r="B14" s="27" t="s">
        <v>18</v>
      </c>
      <c r="C14" s="159">
        <v>114</v>
      </c>
      <c r="D14" s="14">
        <f t="shared" si="0"/>
        <v>29.074215761285387</v>
      </c>
      <c r="E14" s="14">
        <f t="shared" si="1"/>
        <v>0.85030208100246141</v>
      </c>
      <c r="F14" s="159">
        <v>3481</v>
      </c>
      <c r="G14" s="14">
        <f t="shared" si="2"/>
        <v>136.09085755615067</v>
      </c>
      <c r="H14" s="14">
        <f t="shared" si="3"/>
        <v>4.3135602671656406</v>
      </c>
      <c r="I14" s="72">
        <f t="shared" si="4"/>
        <v>3595</v>
      </c>
      <c r="J14" s="14">
        <f t="shared" si="5"/>
        <v>132.51990563255677</v>
      </c>
      <c r="K14" s="69">
        <f t="shared" si="6"/>
        <v>3.8201602448302978</v>
      </c>
    </row>
    <row r="15" spans="1:11" ht="14.4" thickBot="1">
      <c r="A15" s="140" t="s">
        <v>19</v>
      </c>
      <c r="B15" s="27" t="s">
        <v>20</v>
      </c>
      <c r="C15" s="159">
        <v>115</v>
      </c>
      <c r="D15" s="14">
        <f t="shared" si="0"/>
        <v>29.32925274164754</v>
      </c>
      <c r="E15" s="14">
        <f t="shared" si="1"/>
        <v>0.85776087118669353</v>
      </c>
      <c r="F15" s="159">
        <v>3100</v>
      </c>
      <c r="G15" s="14">
        <f t="shared" si="2"/>
        <v>121.19553531286041</v>
      </c>
      <c r="H15" s="14">
        <f t="shared" si="3"/>
        <v>3.8414354576884473</v>
      </c>
      <c r="I15" s="72">
        <f t="shared" si="4"/>
        <v>3215</v>
      </c>
      <c r="J15" s="14">
        <f t="shared" si="5"/>
        <v>118.51223827779417</v>
      </c>
      <c r="K15" s="69">
        <f t="shared" si="6"/>
        <v>3.4163602745839796</v>
      </c>
    </row>
    <row r="16" spans="1:11" ht="14.4" thickBot="1">
      <c r="A16" s="139" t="s">
        <v>21</v>
      </c>
      <c r="B16" s="32" t="s">
        <v>22</v>
      </c>
      <c r="C16" s="159">
        <v>450</v>
      </c>
      <c r="D16" s="14">
        <f t="shared" si="0"/>
        <v>114.76664116296863</v>
      </c>
      <c r="E16" s="14">
        <f t="shared" si="1"/>
        <v>3.3564555829044531</v>
      </c>
      <c r="F16" s="159">
        <v>5314</v>
      </c>
      <c r="G16" s="14">
        <f t="shared" si="2"/>
        <v>207.75260472662589</v>
      </c>
      <c r="H16" s="14">
        <f t="shared" si="3"/>
        <v>6.5849638781149702</v>
      </c>
      <c r="I16" s="72">
        <f t="shared" si="4"/>
        <v>5764</v>
      </c>
      <c r="J16" s="14">
        <f t="shared" si="5"/>
        <v>212.47419640224123</v>
      </c>
      <c r="K16" s="69">
        <f t="shared" si="6"/>
        <v>6.1250079697362549</v>
      </c>
    </row>
    <row r="17" spans="1:11" ht="14.4" thickBot="1">
      <c r="A17" s="140" t="s">
        <v>23</v>
      </c>
      <c r="B17" s="27" t="s">
        <v>24</v>
      </c>
      <c r="C17" s="159">
        <v>142</v>
      </c>
      <c r="D17" s="14">
        <f t="shared" si="0"/>
        <v>36.21525121142566</v>
      </c>
      <c r="E17" s="14">
        <f t="shared" si="1"/>
        <v>1.0591482061609607</v>
      </c>
      <c r="F17" s="159">
        <v>1282</v>
      </c>
      <c r="G17" s="14">
        <f t="shared" si="2"/>
        <v>50.120218151963563</v>
      </c>
      <c r="H17" s="14">
        <f t="shared" si="3"/>
        <v>1.588619437663416</v>
      </c>
      <c r="I17" s="72">
        <f t="shared" si="4"/>
        <v>1424</v>
      </c>
      <c r="J17" s="14">
        <f t="shared" si="5"/>
        <v>52.491890297847242</v>
      </c>
      <c r="K17" s="69">
        <f t="shared" si="6"/>
        <v>1.5131872569230442</v>
      </c>
    </row>
    <row r="18" spans="1:11">
      <c r="A18" s="200" t="s">
        <v>25</v>
      </c>
      <c r="B18" s="79" t="s">
        <v>26</v>
      </c>
      <c r="C18" s="157">
        <v>39</v>
      </c>
      <c r="D18" s="44">
        <f t="shared" si="0"/>
        <v>9.946442234123948</v>
      </c>
      <c r="E18" s="44">
        <f t="shared" si="1"/>
        <v>0.29089281718505261</v>
      </c>
      <c r="F18" s="157">
        <v>25718</v>
      </c>
      <c r="G18" s="44">
        <f t="shared" si="2"/>
        <v>1005.4537990890788</v>
      </c>
      <c r="H18" s="44">
        <f t="shared" si="3"/>
        <v>31.869044226074674</v>
      </c>
      <c r="I18" s="53">
        <f t="shared" si="4"/>
        <v>25757</v>
      </c>
      <c r="J18" s="44">
        <f t="shared" si="5"/>
        <v>949.461810675317</v>
      </c>
      <c r="K18" s="45">
        <f t="shared" si="6"/>
        <v>27.370199562195822</v>
      </c>
    </row>
    <row r="19" spans="1:11" s="10" customFormat="1" ht="17.399999999999999" customHeight="1">
      <c r="A19" s="201"/>
      <c r="B19" s="36" t="s">
        <v>27</v>
      </c>
      <c r="C19" s="160">
        <v>5</v>
      </c>
      <c r="D19" s="13">
        <f t="shared" si="0"/>
        <v>1.2751849018107626</v>
      </c>
      <c r="E19" s="13">
        <f t="shared" si="1"/>
        <v>3.7293950921160585E-2</v>
      </c>
      <c r="F19" s="160">
        <v>17486</v>
      </c>
      <c r="G19" s="13">
        <f t="shared" si="2"/>
        <v>683.62100983247649</v>
      </c>
      <c r="H19" s="13">
        <f t="shared" si="3"/>
        <v>21.668174326819415</v>
      </c>
      <c r="I19" s="145">
        <f t="shared" si="4"/>
        <v>17491</v>
      </c>
      <c r="J19" s="13">
        <f t="shared" si="5"/>
        <v>644.75818342671778</v>
      </c>
      <c r="K19" s="81">
        <f t="shared" si="6"/>
        <v>18.586487577837758</v>
      </c>
    </row>
    <row r="20" spans="1:11" s="10" customFormat="1" ht="17.399999999999999" customHeight="1">
      <c r="A20" s="201"/>
      <c r="B20" s="35" t="s">
        <v>56</v>
      </c>
      <c r="C20" s="160">
        <v>0</v>
      </c>
      <c r="D20" s="13">
        <f t="shared" si="0"/>
        <v>0</v>
      </c>
      <c r="E20" s="13">
        <f t="shared" si="1"/>
        <v>0</v>
      </c>
      <c r="F20" s="160">
        <v>2438</v>
      </c>
      <c r="G20" s="13">
        <f t="shared" si="2"/>
        <v>95.314424223468933</v>
      </c>
      <c r="H20" s="13">
        <f t="shared" si="3"/>
        <v>3.0211031115627209</v>
      </c>
      <c r="I20" s="145">
        <f t="shared" si="4"/>
        <v>2438</v>
      </c>
      <c r="J20" s="13">
        <f t="shared" si="5"/>
        <v>89.870244765555881</v>
      </c>
      <c r="K20" s="81">
        <f t="shared" si="6"/>
        <v>2.5906955985803242</v>
      </c>
    </row>
    <row r="21" spans="1:11" s="10" customFormat="1" ht="17.399999999999999" customHeight="1" thickBot="1">
      <c r="A21" s="202"/>
      <c r="B21" s="54" t="s">
        <v>28</v>
      </c>
      <c r="C21" s="158">
        <v>0</v>
      </c>
      <c r="D21" s="59">
        <f t="shared" si="0"/>
        <v>0</v>
      </c>
      <c r="E21" s="59">
        <f t="shared" si="1"/>
        <v>0</v>
      </c>
      <c r="F21" s="158">
        <v>1108</v>
      </c>
      <c r="G21" s="59">
        <f t="shared" si="2"/>
        <v>43.317630040854624</v>
      </c>
      <c r="H21" s="59">
        <f t="shared" si="3"/>
        <v>1.3730033829415482</v>
      </c>
      <c r="I21" s="142">
        <f t="shared" si="4"/>
        <v>1108</v>
      </c>
      <c r="J21" s="59">
        <f t="shared" si="5"/>
        <v>40.843409023886757</v>
      </c>
      <c r="K21" s="60">
        <f t="shared" si="6"/>
        <v>1.1773957027182114</v>
      </c>
    </row>
    <row r="22" spans="1:11">
      <c r="A22" s="200" t="s">
        <v>29</v>
      </c>
      <c r="B22" s="79" t="s">
        <v>30</v>
      </c>
      <c r="C22" s="157">
        <v>6987</v>
      </c>
      <c r="D22" s="44">
        <f t="shared" si="0"/>
        <v>1781.9433817903596</v>
      </c>
      <c r="E22" s="44">
        <f t="shared" si="1"/>
        <v>52.114567017229803</v>
      </c>
      <c r="F22" s="157">
        <v>4434</v>
      </c>
      <c r="G22" s="44">
        <f t="shared" si="2"/>
        <v>173.34871083136227</v>
      </c>
      <c r="H22" s="44">
        <f t="shared" si="3"/>
        <v>5.4944918772227664</v>
      </c>
      <c r="I22" s="53">
        <f t="shared" si="4"/>
        <v>11421</v>
      </c>
      <c r="J22" s="44">
        <f t="shared" si="5"/>
        <v>421.0041285756414</v>
      </c>
      <c r="K22" s="45">
        <f t="shared" si="6"/>
        <v>12.136314368903152</v>
      </c>
    </row>
    <row r="23" spans="1:11" s="10" customFormat="1" ht="13.5" customHeight="1">
      <c r="A23" s="201"/>
      <c r="B23" s="36" t="s">
        <v>31</v>
      </c>
      <c r="C23" s="160">
        <v>6125</v>
      </c>
      <c r="D23" s="13">
        <f t="shared" si="0"/>
        <v>1562.1015047181841</v>
      </c>
      <c r="E23" s="13">
        <f t="shared" si="1"/>
        <v>45.685089878421721</v>
      </c>
      <c r="F23" s="160">
        <v>2296</v>
      </c>
      <c r="G23" s="13">
        <f t="shared" si="2"/>
        <v>89.762886799460489</v>
      </c>
      <c r="H23" s="13">
        <f t="shared" si="3"/>
        <v>2.8451405841460242</v>
      </c>
      <c r="I23" s="145">
        <f t="shared" si="4"/>
        <v>8421</v>
      </c>
      <c r="J23" s="13">
        <f t="shared" si="5"/>
        <v>310.41728103804189</v>
      </c>
      <c r="K23" s="81">
        <f t="shared" si="6"/>
        <v>8.9484198669585364</v>
      </c>
    </row>
    <row r="24" spans="1:11" s="10" customFormat="1" ht="12" customHeight="1">
      <c r="A24" s="201"/>
      <c r="B24" s="35" t="s">
        <v>51</v>
      </c>
      <c r="C24" s="160">
        <v>136</v>
      </c>
      <c r="D24" s="13">
        <f t="shared" si="0"/>
        <v>34.685029329252743</v>
      </c>
      <c r="E24" s="13">
        <f t="shared" si="1"/>
        <v>1.014395465055568</v>
      </c>
      <c r="F24" s="160">
        <v>543</v>
      </c>
      <c r="G24" s="13">
        <f t="shared" si="2"/>
        <v>21.228766346736517</v>
      </c>
      <c r="H24" s="13">
        <f t="shared" si="3"/>
        <v>0.67287079145962159</v>
      </c>
      <c r="I24" s="145">
        <f t="shared" si="4"/>
        <v>679</v>
      </c>
      <c r="J24" s="13">
        <f t="shared" si="5"/>
        <v>25.029489826010028</v>
      </c>
      <c r="K24" s="81">
        <f t="shared" si="6"/>
        <v>0.72152678894013134</v>
      </c>
    </row>
    <row r="25" spans="1:11" s="10" customFormat="1" ht="12" customHeight="1" thickBot="1">
      <c r="A25" s="202"/>
      <c r="B25" s="78" t="s">
        <v>52</v>
      </c>
      <c r="C25" s="158">
        <v>443</v>
      </c>
      <c r="D25" s="59">
        <f t="shared" si="0"/>
        <v>112.98138230043357</v>
      </c>
      <c r="E25" s="59">
        <f t="shared" si="1"/>
        <v>3.3042440516148281</v>
      </c>
      <c r="F25" s="158">
        <v>676</v>
      </c>
      <c r="G25" s="59">
        <f t="shared" si="2"/>
        <v>26.428445764997946</v>
      </c>
      <c r="H25" s="59">
        <f t="shared" si="3"/>
        <v>0.83768076432173877</v>
      </c>
      <c r="I25" s="142">
        <f t="shared" si="4"/>
        <v>1119</v>
      </c>
      <c r="J25" s="59">
        <f t="shared" si="5"/>
        <v>41.248894131524622</v>
      </c>
      <c r="K25" s="60">
        <f t="shared" si="6"/>
        <v>1.1890846492253417</v>
      </c>
    </row>
    <row r="26" spans="1:11" ht="14.4" thickBot="1">
      <c r="A26" s="139" t="s">
        <v>32</v>
      </c>
      <c r="B26" s="32" t="s">
        <v>33</v>
      </c>
      <c r="C26" s="159">
        <v>439</v>
      </c>
      <c r="D26" s="14">
        <f t="shared" si="0"/>
        <v>111.96123437898495</v>
      </c>
      <c r="E26" s="14">
        <f t="shared" si="1"/>
        <v>3.2744088908778997</v>
      </c>
      <c r="F26" s="159">
        <v>1586</v>
      </c>
      <c r="G26" s="14">
        <f t="shared" si="2"/>
        <v>62.005199679418261</v>
      </c>
      <c r="H26" s="14">
        <f t="shared" si="3"/>
        <v>1.9653279470625411</v>
      </c>
      <c r="I26" s="72">
        <f t="shared" si="4"/>
        <v>2025</v>
      </c>
      <c r="J26" s="14">
        <f t="shared" si="5"/>
        <v>74.646122087879675</v>
      </c>
      <c r="K26" s="69">
        <f t="shared" si="6"/>
        <v>2.1518287888126157</v>
      </c>
    </row>
    <row r="27" spans="1:11" ht="14.4" thickBot="1">
      <c r="A27" s="139" t="s">
        <v>34</v>
      </c>
      <c r="B27" s="32" t="s">
        <v>35</v>
      </c>
      <c r="C27" s="159">
        <v>586</v>
      </c>
      <c r="D27" s="14">
        <f t="shared" si="0"/>
        <v>149.45167049222138</v>
      </c>
      <c r="E27" s="14">
        <f t="shared" si="1"/>
        <v>4.3708510479600209</v>
      </c>
      <c r="F27" s="159">
        <v>1934</v>
      </c>
      <c r="G27" s="14">
        <f t="shared" si="2"/>
        <v>75.610375901636147</v>
      </c>
      <c r="H27" s="14">
        <f t="shared" si="3"/>
        <v>2.3965600565062766</v>
      </c>
      <c r="I27" s="72">
        <f t="shared" si="4"/>
        <v>2520</v>
      </c>
      <c r="J27" s="14">
        <f t="shared" si="5"/>
        <v>92.89295193158361</v>
      </c>
      <c r="K27" s="69">
        <f t="shared" si="6"/>
        <v>2.6778313816334771</v>
      </c>
    </row>
    <row r="28" spans="1:11" ht="27" thickBot="1">
      <c r="A28" s="139" t="s">
        <v>36</v>
      </c>
      <c r="B28" s="32" t="s">
        <v>54</v>
      </c>
      <c r="C28" s="159">
        <v>202</v>
      </c>
      <c r="D28" s="14">
        <f t="shared" si="0"/>
        <v>51.517470033154808</v>
      </c>
      <c r="E28" s="14">
        <f t="shared" si="1"/>
        <v>1.5066756172148879</v>
      </c>
      <c r="F28" s="159">
        <v>9637</v>
      </c>
      <c r="G28" s="14">
        <f t="shared" si="2"/>
        <v>376.7617334871083</v>
      </c>
      <c r="H28" s="14">
        <f t="shared" si="3"/>
        <v>11.941907582497924</v>
      </c>
      <c r="I28" s="72">
        <f t="shared" si="4"/>
        <v>9839</v>
      </c>
      <c r="J28" s="14">
        <f t="shared" si="5"/>
        <v>362.68799764081393</v>
      </c>
      <c r="K28" s="69">
        <f t="shared" si="6"/>
        <v>10.455231334877691</v>
      </c>
    </row>
    <row r="29" spans="1:11">
      <c r="A29" s="198" t="s">
        <v>38</v>
      </c>
      <c r="B29" s="79" t="s">
        <v>39</v>
      </c>
      <c r="C29" s="157">
        <v>353</v>
      </c>
      <c r="D29" s="44">
        <f t="shared" si="0"/>
        <v>90.028054067839832</v>
      </c>
      <c r="E29" s="44">
        <f t="shared" si="1"/>
        <v>2.6329529350339373</v>
      </c>
      <c r="F29" s="157">
        <v>3649</v>
      </c>
      <c r="G29" s="44">
        <f t="shared" si="2"/>
        <v>142.65887366342827</v>
      </c>
      <c r="H29" s="44">
        <f t="shared" si="3"/>
        <v>4.5217412855177885</v>
      </c>
      <c r="I29" s="53">
        <f t="shared" si="4"/>
        <v>4002</v>
      </c>
      <c r="J29" s="44">
        <f t="shared" si="5"/>
        <v>147.52285461515777</v>
      </c>
      <c r="K29" s="45">
        <f t="shared" si="6"/>
        <v>4.2526512655941175</v>
      </c>
    </row>
    <row r="30" spans="1:11" s="10" customFormat="1" ht="13.5" customHeight="1" thickBot="1">
      <c r="A30" s="199"/>
      <c r="B30" s="78" t="s">
        <v>40</v>
      </c>
      <c r="C30" s="158">
        <v>155</v>
      </c>
      <c r="D30" s="59">
        <f t="shared" si="0"/>
        <v>39.530731956133643</v>
      </c>
      <c r="E30" s="59">
        <f t="shared" si="1"/>
        <v>1.1561124785559782</v>
      </c>
      <c r="F30" s="158">
        <v>1376</v>
      </c>
      <c r="G30" s="59">
        <f t="shared" si="2"/>
        <v>53.795179545321268</v>
      </c>
      <c r="H30" s="59">
        <f t="shared" si="3"/>
        <v>1.7051016741223559</v>
      </c>
      <c r="I30" s="142">
        <f t="shared" si="4"/>
        <v>1531</v>
      </c>
      <c r="J30" s="59">
        <f t="shared" si="5"/>
        <v>56.436154526688291</v>
      </c>
      <c r="K30" s="60">
        <f t="shared" si="6"/>
        <v>1.6268888274924023</v>
      </c>
    </row>
    <row r="31" spans="1:11" ht="14.4" thickBot="1">
      <c r="A31" s="139" t="s">
        <v>41</v>
      </c>
      <c r="B31" s="32" t="s">
        <v>42</v>
      </c>
      <c r="C31" s="159">
        <v>3</v>
      </c>
      <c r="D31" s="14">
        <f t="shared" si="0"/>
        <v>0.7651109410864575</v>
      </c>
      <c r="E31" s="14">
        <f t="shared" si="1"/>
        <v>2.2376370552696354E-2</v>
      </c>
      <c r="F31" s="159">
        <v>88</v>
      </c>
      <c r="G31" s="14">
        <f t="shared" si="2"/>
        <v>3.4403893895263602</v>
      </c>
      <c r="H31" s="14">
        <f t="shared" si="3"/>
        <v>0.10904720008922043</v>
      </c>
      <c r="I31" s="72">
        <f t="shared" si="4"/>
        <v>91</v>
      </c>
      <c r="J31" s="14">
        <f t="shared" si="5"/>
        <v>3.3544677086405192</v>
      </c>
      <c r="K31" s="69">
        <f t="shared" si="6"/>
        <v>9.6699466558986674E-2</v>
      </c>
    </row>
    <row r="32" spans="1:11" ht="14.4" thickBot="1">
      <c r="A32" s="139" t="s">
        <v>43</v>
      </c>
      <c r="B32" s="32" t="s">
        <v>44</v>
      </c>
      <c r="C32" s="159">
        <v>1</v>
      </c>
      <c r="D32" s="14">
        <f t="shared" si="0"/>
        <v>0.2550369803621525</v>
      </c>
      <c r="E32" s="14">
        <f t="shared" si="1"/>
        <v>7.4587901842321173E-3</v>
      </c>
      <c r="F32" s="159">
        <v>0</v>
      </c>
      <c r="G32" s="14">
        <f t="shared" si="2"/>
        <v>0</v>
      </c>
      <c r="H32" s="14">
        <f t="shared" si="3"/>
        <v>0</v>
      </c>
      <c r="I32" s="72">
        <f t="shared" si="4"/>
        <v>1</v>
      </c>
      <c r="J32" s="14">
        <f t="shared" si="5"/>
        <v>3.6862282512533179E-2</v>
      </c>
      <c r="K32" s="69">
        <f t="shared" si="6"/>
        <v>1.0626315006482053E-3</v>
      </c>
    </row>
    <row r="33" spans="1:11" ht="14.4" thickBot="1">
      <c r="A33" s="139" t="s">
        <v>45</v>
      </c>
      <c r="B33" s="32" t="s">
        <v>46</v>
      </c>
      <c r="C33" s="159">
        <v>72</v>
      </c>
      <c r="D33" s="14">
        <f t="shared" si="0"/>
        <v>18.362662586074983</v>
      </c>
      <c r="E33" s="14">
        <f t="shared" si="1"/>
        <v>0.53703289326471249</v>
      </c>
      <c r="F33" s="159">
        <v>38</v>
      </c>
      <c r="G33" s="14">
        <f t="shared" si="2"/>
        <v>1.4856226909318373</v>
      </c>
      <c r="H33" s="14">
        <f t="shared" si="3"/>
        <v>4.7088563674890643E-2</v>
      </c>
      <c r="I33" s="72">
        <f t="shared" si="4"/>
        <v>110</v>
      </c>
      <c r="J33" s="14">
        <f t="shared" si="5"/>
        <v>4.0548510763786494</v>
      </c>
      <c r="K33" s="69">
        <f t="shared" si="6"/>
        <v>0.11688946507130257</v>
      </c>
    </row>
    <row r="34" spans="1:11" ht="14.4" thickBot="1">
      <c r="A34" s="137" t="s">
        <v>47</v>
      </c>
      <c r="B34" s="30" t="s">
        <v>48</v>
      </c>
      <c r="C34" s="159">
        <v>956</v>
      </c>
      <c r="D34" s="84">
        <f t="shared" si="0"/>
        <v>243.81535322621781</v>
      </c>
      <c r="E34" s="84">
        <f t="shared" si="1"/>
        <v>7.1306034161259042</v>
      </c>
      <c r="F34" s="159">
        <v>2740</v>
      </c>
      <c r="G34" s="84">
        <f t="shared" si="2"/>
        <v>107.12121508297984</v>
      </c>
      <c r="H34" s="84">
        <f t="shared" si="3"/>
        <v>3.3953332755052728</v>
      </c>
      <c r="I34" s="72">
        <f t="shared" si="4"/>
        <v>3696</v>
      </c>
      <c r="J34" s="84">
        <f t="shared" si="5"/>
        <v>136.24299616632263</v>
      </c>
      <c r="K34" s="85">
        <f t="shared" si="6"/>
        <v>3.9274860263957665</v>
      </c>
    </row>
    <row r="35" spans="1:11" ht="14.4" thickBot="1">
      <c r="A35" s="137" t="s">
        <v>49</v>
      </c>
      <c r="B35" s="30" t="s">
        <v>50</v>
      </c>
      <c r="C35" s="159">
        <v>770</v>
      </c>
      <c r="D35" s="84">
        <f t="shared" si="0"/>
        <v>196.37847487885745</v>
      </c>
      <c r="E35" s="84">
        <f t="shared" si="1"/>
        <v>5.7432684418587305</v>
      </c>
      <c r="F35" s="159">
        <v>5398</v>
      </c>
      <c r="G35" s="84">
        <f t="shared" si="2"/>
        <v>211.03661278026468</v>
      </c>
      <c r="H35" s="84">
        <f t="shared" si="3"/>
        <v>6.6890543872910442</v>
      </c>
      <c r="I35" s="72">
        <f t="shared" si="4"/>
        <v>6168</v>
      </c>
      <c r="J35" s="84">
        <f t="shared" si="5"/>
        <v>227.36655853730463</v>
      </c>
      <c r="K35" s="85">
        <f t="shared" si="6"/>
        <v>6.5543110959981297</v>
      </c>
    </row>
    <row r="36" spans="1:11">
      <c r="A36" s="178" t="s">
        <v>62</v>
      </c>
      <c r="B36" s="91" t="s">
        <v>63</v>
      </c>
      <c r="C36" s="157">
        <v>90</v>
      </c>
      <c r="D36" s="57">
        <f t="shared" si="0"/>
        <v>22.953328232593726</v>
      </c>
      <c r="E36" s="57">
        <f t="shared" si="1"/>
        <v>0.67129111658089058</v>
      </c>
      <c r="F36" s="157">
        <v>3088</v>
      </c>
      <c r="G36" s="57">
        <f t="shared" si="2"/>
        <v>120.72639130519772</v>
      </c>
      <c r="H36" s="57">
        <f t="shared" si="3"/>
        <v>3.8265653849490082</v>
      </c>
      <c r="I36" s="110">
        <f t="shared" si="4"/>
        <v>3178</v>
      </c>
      <c r="J36" s="57">
        <f t="shared" si="5"/>
        <v>117.14833382483043</v>
      </c>
      <c r="K36" s="58">
        <f t="shared" si="6"/>
        <v>3.377042909059996</v>
      </c>
    </row>
    <row r="37" spans="1:11" s="10" customFormat="1" ht="11.4">
      <c r="A37" s="179"/>
      <c r="B37" s="34" t="s">
        <v>64</v>
      </c>
      <c r="C37" s="161">
        <v>59</v>
      </c>
      <c r="D37" s="148">
        <f t="shared" si="0"/>
        <v>15.047181841366998</v>
      </c>
      <c r="E37" s="148">
        <f t="shared" si="1"/>
        <v>0.44006862086969495</v>
      </c>
      <c r="F37" s="170">
        <v>893</v>
      </c>
      <c r="G37" s="148">
        <f t="shared" si="2"/>
        <v>34.912133236898178</v>
      </c>
      <c r="H37" s="148">
        <f t="shared" si="3"/>
        <v>1.10658124635993</v>
      </c>
      <c r="I37" s="150">
        <f t="shared" si="4"/>
        <v>952</v>
      </c>
      <c r="J37" s="148">
        <f t="shared" si="5"/>
        <v>35.092892951931582</v>
      </c>
      <c r="K37" s="151">
        <f t="shared" si="6"/>
        <v>1.0116251886170913</v>
      </c>
    </row>
    <row r="38" spans="1:11" s="10" customFormat="1" ht="12" thickBot="1">
      <c r="A38" s="180"/>
      <c r="B38" s="78" t="s">
        <v>65</v>
      </c>
      <c r="C38" s="162">
        <v>5</v>
      </c>
      <c r="D38" s="152">
        <f t="shared" si="0"/>
        <v>1.2751849018107626</v>
      </c>
      <c r="E38" s="152">
        <f t="shared" si="1"/>
        <v>3.7293950921160585E-2</v>
      </c>
      <c r="F38" s="172">
        <v>151</v>
      </c>
      <c r="G38" s="152">
        <f t="shared" si="2"/>
        <v>5.9033954297554585</v>
      </c>
      <c r="H38" s="152">
        <f t="shared" si="3"/>
        <v>0.18711508197127596</v>
      </c>
      <c r="I38" s="154">
        <f t="shared" si="4"/>
        <v>156</v>
      </c>
      <c r="J38" s="152">
        <f t="shared" si="5"/>
        <v>5.7505160719551753</v>
      </c>
      <c r="K38" s="155">
        <f t="shared" si="6"/>
        <v>0.16577051410112001</v>
      </c>
    </row>
    <row r="39" spans="1:11" ht="19.2" customHeight="1" thickBot="1">
      <c r="A39" s="92"/>
      <c r="B39" s="93" t="s">
        <v>69</v>
      </c>
      <c r="C39" s="134">
        <v>13407</v>
      </c>
      <c r="D39" s="131">
        <f t="shared" si="0"/>
        <v>3419.2807957153786</v>
      </c>
      <c r="E39" s="131">
        <f t="shared" si="1"/>
        <v>100</v>
      </c>
      <c r="F39" s="134">
        <v>80699</v>
      </c>
      <c r="G39" s="131">
        <f t="shared" si="2"/>
        <v>3154.9543561975879</v>
      </c>
      <c r="H39" s="131">
        <f t="shared" si="3"/>
        <v>100</v>
      </c>
      <c r="I39" s="134">
        <f>I7+I9+I11+I12+SUM(I14:I18)+I22+SUM(I26:I29)+SUM(I31:I36)</f>
        <v>94106</v>
      </c>
      <c r="J39" s="131">
        <f t="shared" si="5"/>
        <v>3468.9619581244469</v>
      </c>
      <c r="K39" s="132">
        <f t="shared" si="6"/>
        <v>100</v>
      </c>
    </row>
    <row r="40" spans="1:11">
      <c r="A40" s="94"/>
      <c r="B40" s="95"/>
    </row>
    <row r="41" spans="1:11">
      <c r="A41" s="94"/>
      <c r="B41" s="98"/>
    </row>
    <row r="42" spans="1:11">
      <c r="A42" s="94"/>
      <c r="B42" s="96"/>
    </row>
    <row r="43" spans="1:11">
      <c r="A43" s="94"/>
      <c r="B43" s="96"/>
    </row>
  </sheetData>
  <mergeCells count="13">
    <mergeCell ref="C5:E5"/>
    <mergeCell ref="F5:H5"/>
    <mergeCell ref="I5:K5"/>
    <mergeCell ref="A4:C4"/>
    <mergeCell ref="A36:A38"/>
    <mergeCell ref="A5:A6"/>
    <mergeCell ref="B5:B6"/>
    <mergeCell ref="A7:A8"/>
    <mergeCell ref="A29:A30"/>
    <mergeCell ref="A9:A10"/>
    <mergeCell ref="A12:A13"/>
    <mergeCell ref="A18:A21"/>
    <mergeCell ref="A22:A25"/>
  </mergeCells>
  <phoneticPr fontId="0" type="noConversion"/>
  <printOptions horizontalCentered="1"/>
  <pageMargins left="0.74803149606299213" right="0.74803149606299213" top="0.23622047244094491" bottom="0.39370078740157483" header="0.23622047244094491" footer="0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7" tint="0.79998168889431442"/>
  </sheetPr>
  <dimension ref="A1:K43"/>
  <sheetViews>
    <sheetView workbookViewId="0">
      <selection activeCell="L5" sqref="A5:XFD6"/>
    </sheetView>
  </sheetViews>
  <sheetFormatPr defaultRowHeight="13.2"/>
  <cols>
    <col min="1" max="1" width="7.6640625" style="37" customWidth="1"/>
    <col min="2" max="2" width="53.6640625" style="1" customWidth="1"/>
    <col min="3" max="3" width="10.44140625" style="4" customWidth="1"/>
    <col min="4" max="4" width="10.44140625" style="100" customWidth="1"/>
    <col min="5" max="5" width="8.44140625" style="100" customWidth="1"/>
    <col min="6" max="6" width="10.33203125" style="4" customWidth="1"/>
    <col min="7" max="7" width="10.44140625" style="100" customWidth="1"/>
    <col min="8" max="8" width="8.44140625" style="100" customWidth="1"/>
    <col min="9" max="9" width="10.33203125" style="1" customWidth="1"/>
    <col min="10" max="10" width="10" style="100" customWidth="1"/>
    <col min="11" max="11" width="9.109375" style="100" customWidth="1"/>
    <col min="12" max="16384" width="8.88671875" style="1"/>
  </cols>
  <sheetData>
    <row r="1" spans="1:11" ht="7.8" customHeight="1"/>
    <row r="2" spans="1:11">
      <c r="A2" s="40" t="s">
        <v>70</v>
      </c>
      <c r="B2" s="23"/>
      <c r="C2" s="23"/>
      <c r="D2" s="23"/>
      <c r="E2" s="23"/>
      <c r="F2" s="23"/>
      <c r="G2" s="23"/>
      <c r="H2" s="23"/>
      <c r="I2" s="23"/>
      <c r="J2" s="23"/>
      <c r="K2" s="116"/>
    </row>
    <row r="3" spans="1:11" ht="10.199999999999999" customHeight="1">
      <c r="A3" s="23"/>
      <c r="B3" s="3"/>
      <c r="C3" s="20"/>
      <c r="D3" s="103"/>
      <c r="E3" s="103"/>
      <c r="F3" s="20"/>
      <c r="G3" s="103"/>
      <c r="H3" s="104"/>
      <c r="I3" s="21"/>
      <c r="J3" s="104"/>
      <c r="K3" s="106"/>
    </row>
    <row r="4" spans="1:11">
      <c r="A4" s="177" t="s">
        <v>66</v>
      </c>
      <c r="B4" s="177"/>
      <c r="C4" s="177"/>
      <c r="D4" s="174">
        <v>2154.5</v>
      </c>
      <c r="E4" s="107"/>
      <c r="F4" s="175"/>
      <c r="G4" s="174">
        <v>8438</v>
      </c>
      <c r="H4" s="107"/>
      <c r="I4" s="175"/>
      <c r="J4" s="203">
        <v>9989</v>
      </c>
      <c r="K4" s="205"/>
    </row>
    <row r="5" spans="1:11" ht="20.399999999999999" customHeight="1">
      <c r="A5" s="184" t="s">
        <v>68</v>
      </c>
      <c r="B5" s="186" t="s">
        <v>53</v>
      </c>
      <c r="C5" s="181" t="s">
        <v>0</v>
      </c>
      <c r="D5" s="182"/>
      <c r="E5" s="183"/>
      <c r="F5" s="181" t="s">
        <v>1</v>
      </c>
      <c r="G5" s="182"/>
      <c r="H5" s="183"/>
      <c r="I5" s="181" t="s">
        <v>2</v>
      </c>
      <c r="J5" s="182"/>
      <c r="K5" s="183"/>
    </row>
    <row r="6" spans="1:11" ht="31.5" customHeight="1" thickBot="1">
      <c r="A6" s="185"/>
      <c r="B6" s="187"/>
      <c r="C6" s="25" t="s">
        <v>3</v>
      </c>
      <c r="D6" s="42" t="s">
        <v>4</v>
      </c>
      <c r="E6" s="42" t="s">
        <v>5</v>
      </c>
      <c r="F6" s="25" t="s">
        <v>3</v>
      </c>
      <c r="G6" s="42" t="s">
        <v>4</v>
      </c>
      <c r="H6" s="42" t="s">
        <v>5</v>
      </c>
      <c r="I6" s="176" t="s">
        <v>3</v>
      </c>
      <c r="J6" s="42" t="s">
        <v>4</v>
      </c>
      <c r="K6" s="42" t="s">
        <v>5</v>
      </c>
    </row>
    <row r="7" spans="1:11" ht="15.75" customHeight="1">
      <c r="A7" s="191" t="s">
        <v>6</v>
      </c>
      <c r="B7" s="43" t="s">
        <v>7</v>
      </c>
      <c r="C7" s="157">
        <v>723</v>
      </c>
      <c r="D7" s="44">
        <f t="shared" ref="D7:D39" si="0">C7*1000/$D$4</f>
        <v>335.57669993037825</v>
      </c>
      <c r="E7" s="44">
        <f t="shared" ref="E7:E39" si="1">C7*100/C$39</f>
        <v>22.850821744627055</v>
      </c>
      <c r="F7" s="157">
        <v>487</v>
      </c>
      <c r="G7" s="44">
        <f t="shared" ref="G7:G39" si="2">F7*1000/$G$4</f>
        <v>57.715098364541362</v>
      </c>
      <c r="H7" s="44">
        <f t="shared" ref="H7:H39" si="3">F7*100/F$39</f>
        <v>4.8792706141669173</v>
      </c>
      <c r="I7" s="53">
        <f t="shared" ref="I7:I38" si="4">C7+F7</f>
        <v>1210</v>
      </c>
      <c r="J7" s="44">
        <f t="shared" ref="J7:J39" si="5">I7*1000/$J$4</f>
        <v>121.13324657122836</v>
      </c>
      <c r="K7" s="45">
        <f t="shared" ref="K7:K39" si="6">I7*100/I$39</f>
        <v>9.2050209205020916</v>
      </c>
    </row>
    <row r="8" spans="1:11" s="143" customFormat="1" ht="12" thickBot="1">
      <c r="A8" s="192"/>
      <c r="B8" s="51" t="s">
        <v>8</v>
      </c>
      <c r="C8" s="158">
        <v>0</v>
      </c>
      <c r="D8" s="59">
        <f t="shared" si="0"/>
        <v>0</v>
      </c>
      <c r="E8" s="59">
        <f t="shared" si="1"/>
        <v>0</v>
      </c>
      <c r="F8" s="158">
        <v>0</v>
      </c>
      <c r="G8" s="59">
        <f t="shared" si="2"/>
        <v>0</v>
      </c>
      <c r="H8" s="59">
        <f t="shared" si="3"/>
        <v>0</v>
      </c>
      <c r="I8" s="142">
        <f t="shared" si="4"/>
        <v>0</v>
      </c>
      <c r="J8" s="59">
        <f t="shared" si="5"/>
        <v>0</v>
      </c>
      <c r="K8" s="60">
        <f t="shared" si="6"/>
        <v>0</v>
      </c>
    </row>
    <row r="9" spans="1:11" ht="17.25" customHeight="1">
      <c r="A9" s="191" t="s">
        <v>9</v>
      </c>
      <c r="B9" s="43" t="s">
        <v>10</v>
      </c>
      <c r="C9" s="157">
        <v>11</v>
      </c>
      <c r="D9" s="44">
        <f t="shared" si="0"/>
        <v>5.1055929449988398</v>
      </c>
      <c r="E9" s="44">
        <f t="shared" si="1"/>
        <v>0.347661188369153</v>
      </c>
      <c r="F9" s="157">
        <v>169</v>
      </c>
      <c r="G9" s="44">
        <f t="shared" si="2"/>
        <v>20.028442758947619</v>
      </c>
      <c r="H9" s="44">
        <f t="shared" si="3"/>
        <v>1.6932171125137763</v>
      </c>
      <c r="I9" s="53">
        <f t="shared" si="4"/>
        <v>180</v>
      </c>
      <c r="J9" s="44">
        <f t="shared" si="5"/>
        <v>18.019821803984382</v>
      </c>
      <c r="K9" s="45">
        <f t="shared" si="6"/>
        <v>1.3693419551160138</v>
      </c>
    </row>
    <row r="10" spans="1:11" s="143" customFormat="1" ht="12" thickBot="1">
      <c r="A10" s="192"/>
      <c r="B10" s="51" t="s">
        <v>11</v>
      </c>
      <c r="C10" s="158">
        <v>0</v>
      </c>
      <c r="D10" s="59">
        <f t="shared" si="0"/>
        <v>0</v>
      </c>
      <c r="E10" s="59">
        <f t="shared" si="1"/>
        <v>0</v>
      </c>
      <c r="F10" s="158">
        <v>102</v>
      </c>
      <c r="G10" s="59">
        <f t="shared" si="2"/>
        <v>12.088172552737616</v>
      </c>
      <c r="H10" s="59">
        <f t="shared" si="3"/>
        <v>1.0219416892094981</v>
      </c>
      <c r="I10" s="142">
        <f t="shared" si="4"/>
        <v>102</v>
      </c>
      <c r="J10" s="59">
        <f t="shared" si="5"/>
        <v>10.21123235559115</v>
      </c>
      <c r="K10" s="60">
        <f t="shared" si="6"/>
        <v>0.7759604412324077</v>
      </c>
    </row>
    <row r="11" spans="1:11" ht="16.5" customHeight="1" thickBot="1">
      <c r="A11" s="137" t="s">
        <v>12</v>
      </c>
      <c r="B11" s="32" t="s">
        <v>13</v>
      </c>
      <c r="C11" s="159">
        <v>3</v>
      </c>
      <c r="D11" s="14">
        <f t="shared" si="0"/>
        <v>1.392434439545138</v>
      </c>
      <c r="E11" s="14">
        <f t="shared" si="1"/>
        <v>9.4816687737041716E-2</v>
      </c>
      <c r="F11" s="159">
        <v>27</v>
      </c>
      <c r="G11" s="14">
        <f t="shared" si="2"/>
        <v>3.199810381607016</v>
      </c>
      <c r="H11" s="14">
        <f t="shared" si="3"/>
        <v>0.27051397655545534</v>
      </c>
      <c r="I11" s="72">
        <f t="shared" si="4"/>
        <v>30</v>
      </c>
      <c r="J11" s="14">
        <f t="shared" si="5"/>
        <v>3.0033036339973971</v>
      </c>
      <c r="K11" s="69">
        <f t="shared" si="6"/>
        <v>0.22822365918600229</v>
      </c>
    </row>
    <row r="12" spans="1:11" ht="26.4">
      <c r="A12" s="191" t="s">
        <v>14</v>
      </c>
      <c r="B12" s="43" t="s">
        <v>15</v>
      </c>
      <c r="C12" s="157">
        <v>17</v>
      </c>
      <c r="D12" s="44">
        <f t="shared" si="0"/>
        <v>7.8904618240891162</v>
      </c>
      <c r="E12" s="44">
        <f t="shared" si="1"/>
        <v>0.53729456384323637</v>
      </c>
      <c r="F12" s="157">
        <v>783</v>
      </c>
      <c r="G12" s="44">
        <f t="shared" si="2"/>
        <v>92.794501066603459</v>
      </c>
      <c r="H12" s="44">
        <f t="shared" si="3"/>
        <v>7.8449053201082055</v>
      </c>
      <c r="I12" s="53">
        <f t="shared" si="4"/>
        <v>800</v>
      </c>
      <c r="J12" s="44">
        <f t="shared" si="5"/>
        <v>80.088096906597258</v>
      </c>
      <c r="K12" s="45">
        <f t="shared" si="6"/>
        <v>6.0859642449600608</v>
      </c>
    </row>
    <row r="13" spans="1:11" s="143" customFormat="1" ht="15" customHeight="1" thickBot="1">
      <c r="A13" s="192"/>
      <c r="B13" s="77" t="s">
        <v>16</v>
      </c>
      <c r="C13" s="158">
        <v>7</v>
      </c>
      <c r="D13" s="59">
        <f t="shared" si="0"/>
        <v>3.2490136922719888</v>
      </c>
      <c r="E13" s="59">
        <f t="shared" si="1"/>
        <v>0.22123893805309736</v>
      </c>
      <c r="F13" s="158">
        <v>615</v>
      </c>
      <c r="G13" s="59">
        <f t="shared" si="2"/>
        <v>72.884569803270921</v>
      </c>
      <c r="H13" s="59">
        <f t="shared" si="3"/>
        <v>6.1617072437631499</v>
      </c>
      <c r="I13" s="142">
        <f t="shared" si="4"/>
        <v>622</v>
      </c>
      <c r="J13" s="59">
        <f t="shared" si="5"/>
        <v>62.268495344879369</v>
      </c>
      <c r="K13" s="60">
        <f t="shared" si="6"/>
        <v>4.7318372004564475</v>
      </c>
    </row>
    <row r="14" spans="1:11" ht="15" customHeight="1" thickBot="1">
      <c r="A14" s="138" t="s">
        <v>17</v>
      </c>
      <c r="B14" s="27" t="s">
        <v>18</v>
      </c>
      <c r="C14" s="159">
        <v>29</v>
      </c>
      <c r="D14" s="14">
        <f t="shared" si="0"/>
        <v>13.460199582269668</v>
      </c>
      <c r="E14" s="14">
        <f t="shared" si="1"/>
        <v>0.91656131479140324</v>
      </c>
      <c r="F14" s="159">
        <v>149</v>
      </c>
      <c r="G14" s="14">
        <f t="shared" si="2"/>
        <v>17.658212846646126</v>
      </c>
      <c r="H14" s="14">
        <f t="shared" si="3"/>
        <v>1.4928363891393648</v>
      </c>
      <c r="I14" s="72">
        <f t="shared" si="4"/>
        <v>178</v>
      </c>
      <c r="J14" s="14">
        <f t="shared" si="5"/>
        <v>17.819601561717889</v>
      </c>
      <c r="K14" s="69">
        <f t="shared" si="6"/>
        <v>1.3541270445036135</v>
      </c>
    </row>
    <row r="15" spans="1:11" ht="14.4" thickBot="1">
      <c r="A15" s="138" t="s">
        <v>19</v>
      </c>
      <c r="B15" s="27" t="s">
        <v>20</v>
      </c>
      <c r="C15" s="159">
        <v>22</v>
      </c>
      <c r="D15" s="14">
        <f t="shared" si="0"/>
        <v>10.21118588999768</v>
      </c>
      <c r="E15" s="14">
        <f t="shared" si="1"/>
        <v>0.69532237673830599</v>
      </c>
      <c r="F15" s="159">
        <v>370</v>
      </c>
      <c r="G15" s="14">
        <f t="shared" si="2"/>
        <v>43.849253377577625</v>
      </c>
      <c r="H15" s="14">
        <f t="shared" si="3"/>
        <v>3.7070433824266105</v>
      </c>
      <c r="I15" s="72">
        <f t="shared" si="4"/>
        <v>392</v>
      </c>
      <c r="J15" s="14">
        <f t="shared" si="5"/>
        <v>39.243167484232657</v>
      </c>
      <c r="K15" s="69">
        <f t="shared" si="6"/>
        <v>2.98212248003043</v>
      </c>
    </row>
    <row r="16" spans="1:11" ht="14.4" thickBot="1">
      <c r="A16" s="137" t="s">
        <v>21</v>
      </c>
      <c r="B16" s="32" t="s">
        <v>22</v>
      </c>
      <c r="C16" s="159">
        <v>45</v>
      </c>
      <c r="D16" s="14">
        <f t="shared" si="0"/>
        <v>20.88651659317707</v>
      </c>
      <c r="E16" s="14">
        <f t="shared" si="1"/>
        <v>1.4222503160556257</v>
      </c>
      <c r="F16" s="159">
        <v>347</v>
      </c>
      <c r="G16" s="14">
        <f t="shared" si="2"/>
        <v>41.123488978430906</v>
      </c>
      <c r="H16" s="14">
        <f t="shared" si="3"/>
        <v>3.4766055505460374</v>
      </c>
      <c r="I16" s="72">
        <f t="shared" si="4"/>
        <v>392</v>
      </c>
      <c r="J16" s="14">
        <f t="shared" si="5"/>
        <v>39.243167484232657</v>
      </c>
      <c r="K16" s="69">
        <f t="shared" si="6"/>
        <v>2.98212248003043</v>
      </c>
    </row>
    <row r="17" spans="1:11" ht="14.4" thickBot="1">
      <c r="A17" s="138" t="s">
        <v>23</v>
      </c>
      <c r="B17" s="27" t="s">
        <v>24</v>
      </c>
      <c r="C17" s="159">
        <v>9</v>
      </c>
      <c r="D17" s="14">
        <f t="shared" si="0"/>
        <v>4.1773033186354143</v>
      </c>
      <c r="E17" s="14">
        <f t="shared" si="1"/>
        <v>0.28445006321112515</v>
      </c>
      <c r="F17" s="159">
        <v>284</v>
      </c>
      <c r="G17" s="14">
        <f t="shared" si="2"/>
        <v>33.657264754681201</v>
      </c>
      <c r="H17" s="14">
        <f t="shared" si="3"/>
        <v>2.8454062719166417</v>
      </c>
      <c r="I17" s="72">
        <f t="shared" si="4"/>
        <v>293</v>
      </c>
      <c r="J17" s="14">
        <f t="shared" si="5"/>
        <v>29.332265492041245</v>
      </c>
      <c r="K17" s="69">
        <f t="shared" si="6"/>
        <v>2.2289844047166221</v>
      </c>
    </row>
    <row r="18" spans="1:11" ht="13.8">
      <c r="A18" s="188" t="s">
        <v>25</v>
      </c>
      <c r="B18" s="79" t="s">
        <v>26</v>
      </c>
      <c r="C18" s="157">
        <v>3</v>
      </c>
      <c r="D18" s="44">
        <f t="shared" si="0"/>
        <v>1.392434439545138</v>
      </c>
      <c r="E18" s="44">
        <f t="shared" si="1"/>
        <v>9.4816687737041716E-2</v>
      </c>
      <c r="F18" s="157">
        <v>3206</v>
      </c>
      <c r="G18" s="44">
        <f t="shared" si="2"/>
        <v>379.94785494192939</v>
      </c>
      <c r="H18" s="44">
        <f t="shared" si="3"/>
        <v>32.121029956918143</v>
      </c>
      <c r="I18" s="53">
        <f t="shared" si="4"/>
        <v>3209</v>
      </c>
      <c r="J18" s="44">
        <f t="shared" si="5"/>
        <v>321.25337871658826</v>
      </c>
      <c r="K18" s="45">
        <f t="shared" si="6"/>
        <v>24.412324077596043</v>
      </c>
    </row>
    <row r="19" spans="1:11" s="143" customFormat="1" ht="12.6" customHeight="1">
      <c r="A19" s="189"/>
      <c r="B19" s="15" t="s">
        <v>27</v>
      </c>
      <c r="C19" s="160">
        <v>1</v>
      </c>
      <c r="D19" s="13">
        <f t="shared" si="0"/>
        <v>0.46414481318171269</v>
      </c>
      <c r="E19" s="13">
        <f t="shared" si="1"/>
        <v>3.1605562579013903E-2</v>
      </c>
      <c r="F19" s="160">
        <v>2383</v>
      </c>
      <c r="G19" s="13">
        <f t="shared" si="2"/>
        <v>282.41289405072291</v>
      </c>
      <c r="H19" s="13">
        <f t="shared" si="3"/>
        <v>23.875363190061115</v>
      </c>
      <c r="I19" s="145">
        <f t="shared" si="4"/>
        <v>2384</v>
      </c>
      <c r="J19" s="13">
        <f t="shared" si="5"/>
        <v>238.66252878165983</v>
      </c>
      <c r="K19" s="81">
        <f t="shared" si="6"/>
        <v>18.13617344998098</v>
      </c>
    </row>
    <row r="20" spans="1:11" s="143" customFormat="1" ht="12.6" customHeight="1">
      <c r="A20" s="189"/>
      <c r="B20" s="33" t="s">
        <v>56</v>
      </c>
      <c r="C20" s="160">
        <v>0</v>
      </c>
      <c r="D20" s="13">
        <f t="shared" si="0"/>
        <v>0</v>
      </c>
      <c r="E20" s="13">
        <f t="shared" si="1"/>
        <v>0</v>
      </c>
      <c r="F20" s="160">
        <v>204</v>
      </c>
      <c r="G20" s="13">
        <f t="shared" si="2"/>
        <v>24.176345105475232</v>
      </c>
      <c r="H20" s="13">
        <f t="shared" si="3"/>
        <v>2.0438833784189963</v>
      </c>
      <c r="I20" s="145">
        <f t="shared" si="4"/>
        <v>204</v>
      </c>
      <c r="J20" s="13">
        <f t="shared" si="5"/>
        <v>20.4224647111823</v>
      </c>
      <c r="K20" s="81">
        <f t="shared" si="6"/>
        <v>1.5519208824648154</v>
      </c>
    </row>
    <row r="21" spans="1:11" s="143" customFormat="1" ht="12.6" customHeight="1" thickBot="1">
      <c r="A21" s="190"/>
      <c r="B21" s="51" t="s">
        <v>28</v>
      </c>
      <c r="C21" s="158">
        <v>0</v>
      </c>
      <c r="D21" s="59">
        <f t="shared" si="0"/>
        <v>0</v>
      </c>
      <c r="E21" s="59">
        <f t="shared" si="1"/>
        <v>0</v>
      </c>
      <c r="F21" s="158">
        <v>216</v>
      </c>
      <c r="G21" s="59">
        <f t="shared" si="2"/>
        <v>25.598483052856128</v>
      </c>
      <c r="H21" s="59">
        <f t="shared" si="3"/>
        <v>2.1641118124436427</v>
      </c>
      <c r="I21" s="142">
        <f t="shared" si="4"/>
        <v>216</v>
      </c>
      <c r="J21" s="59">
        <f t="shared" si="5"/>
        <v>21.623786164781258</v>
      </c>
      <c r="K21" s="60">
        <f t="shared" si="6"/>
        <v>1.6432103461392165</v>
      </c>
    </row>
    <row r="22" spans="1:11" ht="18" customHeight="1">
      <c r="A22" s="188" t="s">
        <v>29</v>
      </c>
      <c r="B22" s="79" t="s">
        <v>30</v>
      </c>
      <c r="C22" s="157">
        <v>1724</v>
      </c>
      <c r="D22" s="44">
        <f t="shared" si="0"/>
        <v>800.18565792527272</v>
      </c>
      <c r="E22" s="44">
        <f t="shared" si="1"/>
        <v>54.487989886219978</v>
      </c>
      <c r="F22" s="157">
        <v>763</v>
      </c>
      <c r="G22" s="44">
        <f t="shared" si="2"/>
        <v>90.424271154301962</v>
      </c>
      <c r="H22" s="44">
        <f t="shared" si="3"/>
        <v>7.6445245967337945</v>
      </c>
      <c r="I22" s="53">
        <f t="shared" si="4"/>
        <v>2487</v>
      </c>
      <c r="J22" s="44">
        <f t="shared" si="5"/>
        <v>248.97387125838424</v>
      </c>
      <c r="K22" s="45">
        <f t="shared" si="6"/>
        <v>18.91974134651959</v>
      </c>
    </row>
    <row r="23" spans="1:11" s="143" customFormat="1" ht="13.2" customHeight="1">
      <c r="A23" s="189"/>
      <c r="B23" s="15" t="s">
        <v>31</v>
      </c>
      <c r="C23" s="160">
        <v>1408</v>
      </c>
      <c r="D23" s="13">
        <f t="shared" si="0"/>
        <v>653.51589695985149</v>
      </c>
      <c r="E23" s="13">
        <f t="shared" si="1"/>
        <v>44.500632111251583</v>
      </c>
      <c r="F23" s="160">
        <v>295</v>
      </c>
      <c r="G23" s="13">
        <f t="shared" si="2"/>
        <v>34.960891206447023</v>
      </c>
      <c r="H23" s="13">
        <f t="shared" si="3"/>
        <v>2.955615669772568</v>
      </c>
      <c r="I23" s="145">
        <f t="shared" si="4"/>
        <v>1703</v>
      </c>
      <c r="J23" s="13">
        <f t="shared" si="5"/>
        <v>170.48753628991892</v>
      </c>
      <c r="K23" s="81">
        <f t="shared" si="6"/>
        <v>12.95549638645873</v>
      </c>
    </row>
    <row r="24" spans="1:11" s="143" customFormat="1" ht="12" customHeight="1">
      <c r="A24" s="189"/>
      <c r="B24" s="33" t="s">
        <v>51</v>
      </c>
      <c r="C24" s="160">
        <v>17</v>
      </c>
      <c r="D24" s="13">
        <f t="shared" si="0"/>
        <v>7.8904618240891162</v>
      </c>
      <c r="E24" s="13">
        <f t="shared" si="1"/>
        <v>0.53729456384323637</v>
      </c>
      <c r="F24" s="160">
        <v>57</v>
      </c>
      <c r="G24" s="13">
        <f t="shared" si="2"/>
        <v>6.7551552500592553</v>
      </c>
      <c r="H24" s="13">
        <f t="shared" si="3"/>
        <v>0.5710850616170724</v>
      </c>
      <c r="I24" s="145">
        <f t="shared" si="4"/>
        <v>74</v>
      </c>
      <c r="J24" s="13">
        <f t="shared" si="5"/>
        <v>7.4081489638602465</v>
      </c>
      <c r="K24" s="81">
        <f t="shared" si="6"/>
        <v>0.56295169265880562</v>
      </c>
    </row>
    <row r="25" spans="1:11" s="143" customFormat="1" ht="13.8" customHeight="1" thickBot="1">
      <c r="A25" s="190"/>
      <c r="B25" s="77" t="s">
        <v>52</v>
      </c>
      <c r="C25" s="158">
        <v>241</v>
      </c>
      <c r="D25" s="59">
        <f t="shared" si="0"/>
        <v>111.85889997679276</v>
      </c>
      <c r="E25" s="59">
        <f t="shared" si="1"/>
        <v>7.6169405815423517</v>
      </c>
      <c r="F25" s="158">
        <v>199</v>
      </c>
      <c r="G25" s="59">
        <f t="shared" si="2"/>
        <v>23.583787627399857</v>
      </c>
      <c r="H25" s="59">
        <f t="shared" si="3"/>
        <v>1.9937881975753933</v>
      </c>
      <c r="I25" s="142">
        <f t="shared" si="4"/>
        <v>440</v>
      </c>
      <c r="J25" s="59">
        <f t="shared" si="5"/>
        <v>44.048453298628495</v>
      </c>
      <c r="K25" s="60">
        <f t="shared" si="6"/>
        <v>3.3472803347280333</v>
      </c>
    </row>
    <row r="26" spans="1:11" ht="14.4" thickBot="1">
      <c r="A26" s="137" t="s">
        <v>32</v>
      </c>
      <c r="B26" s="32" t="s">
        <v>33</v>
      </c>
      <c r="C26" s="159">
        <v>105</v>
      </c>
      <c r="D26" s="14">
        <f t="shared" si="0"/>
        <v>48.735205384079833</v>
      </c>
      <c r="E26" s="14">
        <f t="shared" si="1"/>
        <v>3.3185840707964602</v>
      </c>
      <c r="F26" s="159">
        <v>331</v>
      </c>
      <c r="G26" s="14">
        <f t="shared" si="2"/>
        <v>39.227305048589713</v>
      </c>
      <c r="H26" s="14">
        <f t="shared" si="3"/>
        <v>3.3163009718465082</v>
      </c>
      <c r="I26" s="72">
        <f t="shared" si="4"/>
        <v>436</v>
      </c>
      <c r="J26" s="14">
        <f t="shared" si="5"/>
        <v>43.648012814095502</v>
      </c>
      <c r="K26" s="69">
        <f t="shared" si="6"/>
        <v>3.3168505135032333</v>
      </c>
    </row>
    <row r="27" spans="1:11" ht="14.4" thickBot="1">
      <c r="A27" s="137" t="s">
        <v>34</v>
      </c>
      <c r="B27" s="32" t="s">
        <v>35</v>
      </c>
      <c r="C27" s="159">
        <v>117</v>
      </c>
      <c r="D27" s="14">
        <f t="shared" si="0"/>
        <v>54.304943142260385</v>
      </c>
      <c r="E27" s="14">
        <f t="shared" si="1"/>
        <v>3.6978508217446269</v>
      </c>
      <c r="F27" s="159">
        <v>225</v>
      </c>
      <c r="G27" s="14">
        <f t="shared" si="2"/>
        <v>26.665086513391799</v>
      </c>
      <c r="H27" s="14">
        <f t="shared" si="3"/>
        <v>2.254283137962128</v>
      </c>
      <c r="I27" s="72">
        <f t="shared" si="4"/>
        <v>342</v>
      </c>
      <c r="J27" s="14">
        <f t="shared" si="5"/>
        <v>34.23766142757033</v>
      </c>
      <c r="K27" s="69">
        <f t="shared" si="6"/>
        <v>2.6017497147204258</v>
      </c>
    </row>
    <row r="28" spans="1:11" ht="27" thickBot="1">
      <c r="A28" s="137" t="s">
        <v>36</v>
      </c>
      <c r="B28" s="32" t="s">
        <v>37</v>
      </c>
      <c r="C28" s="159">
        <v>14</v>
      </c>
      <c r="D28" s="14">
        <f t="shared" si="0"/>
        <v>6.4980273845439775</v>
      </c>
      <c r="E28" s="14">
        <f t="shared" si="1"/>
        <v>0.44247787610619471</v>
      </c>
      <c r="F28" s="159">
        <v>828</v>
      </c>
      <c r="G28" s="14">
        <f t="shared" si="2"/>
        <v>98.127518369281816</v>
      </c>
      <c r="H28" s="14">
        <f t="shared" si="3"/>
        <v>8.2957619477006315</v>
      </c>
      <c r="I28" s="72">
        <f t="shared" si="4"/>
        <v>842</v>
      </c>
      <c r="J28" s="14">
        <f t="shared" si="5"/>
        <v>84.292721994193613</v>
      </c>
      <c r="K28" s="69">
        <f t="shared" si="6"/>
        <v>6.4054773678204642</v>
      </c>
    </row>
    <row r="29" spans="1:11" ht="13.8">
      <c r="A29" s="191" t="s">
        <v>38</v>
      </c>
      <c r="B29" s="79" t="s">
        <v>39</v>
      </c>
      <c r="C29" s="157">
        <v>61</v>
      </c>
      <c r="D29" s="44">
        <f t="shared" si="0"/>
        <v>28.312833604084474</v>
      </c>
      <c r="E29" s="44">
        <f t="shared" si="1"/>
        <v>1.9279393173198482</v>
      </c>
      <c r="F29" s="157">
        <v>416</v>
      </c>
      <c r="G29" s="44">
        <f t="shared" si="2"/>
        <v>49.300782175871056</v>
      </c>
      <c r="H29" s="44">
        <f t="shared" si="3"/>
        <v>4.1679190461877571</v>
      </c>
      <c r="I29" s="53">
        <f t="shared" si="4"/>
        <v>477</v>
      </c>
      <c r="J29" s="44">
        <f t="shared" si="5"/>
        <v>47.752527780558616</v>
      </c>
      <c r="K29" s="45">
        <f t="shared" si="6"/>
        <v>3.6287561810574362</v>
      </c>
    </row>
    <row r="30" spans="1:11" s="143" customFormat="1" ht="12" thickBot="1">
      <c r="A30" s="192"/>
      <c r="B30" s="77" t="s">
        <v>40</v>
      </c>
      <c r="C30" s="158">
        <v>23</v>
      </c>
      <c r="D30" s="59">
        <f t="shared" si="0"/>
        <v>10.675330703179393</v>
      </c>
      <c r="E30" s="59">
        <f t="shared" si="1"/>
        <v>0.7269279393173198</v>
      </c>
      <c r="F30" s="158">
        <v>188</v>
      </c>
      <c r="G30" s="59">
        <f t="shared" si="2"/>
        <v>22.280161175634035</v>
      </c>
      <c r="H30" s="59">
        <f t="shared" si="3"/>
        <v>1.8835787997194671</v>
      </c>
      <c r="I30" s="142">
        <f t="shared" si="4"/>
        <v>211</v>
      </c>
      <c r="J30" s="59">
        <f t="shared" si="5"/>
        <v>21.123235559115027</v>
      </c>
      <c r="K30" s="60">
        <f t="shared" si="6"/>
        <v>1.605173069608216</v>
      </c>
    </row>
    <row r="31" spans="1:11" ht="14.4" thickBot="1">
      <c r="A31" s="137" t="s">
        <v>41</v>
      </c>
      <c r="B31" s="32" t="s">
        <v>42</v>
      </c>
      <c r="C31" s="159">
        <v>1</v>
      </c>
      <c r="D31" s="14">
        <f t="shared" si="0"/>
        <v>0.46414481318171269</v>
      </c>
      <c r="E31" s="14">
        <f t="shared" si="1"/>
        <v>3.1605562579013903E-2</v>
      </c>
      <c r="F31" s="159">
        <v>7</v>
      </c>
      <c r="G31" s="14">
        <f t="shared" si="2"/>
        <v>0.82958046930552265</v>
      </c>
      <c r="H31" s="14">
        <f t="shared" si="3"/>
        <v>7.0133253181043978E-2</v>
      </c>
      <c r="I31" s="72">
        <f t="shared" si="4"/>
        <v>8</v>
      </c>
      <c r="J31" s="14">
        <f t="shared" si="5"/>
        <v>0.80088096906597261</v>
      </c>
      <c r="K31" s="69">
        <f t="shared" si="6"/>
        <v>6.0859642449600605E-2</v>
      </c>
    </row>
    <row r="32" spans="1:11" ht="14.4" thickBot="1">
      <c r="A32" s="137" t="s">
        <v>43</v>
      </c>
      <c r="B32" s="32" t="s">
        <v>44</v>
      </c>
      <c r="C32" s="159">
        <v>5</v>
      </c>
      <c r="D32" s="14">
        <f t="shared" si="0"/>
        <v>2.3207240659085633</v>
      </c>
      <c r="E32" s="14">
        <f t="shared" si="1"/>
        <v>0.15802781289506954</v>
      </c>
      <c r="F32" s="159">
        <v>0</v>
      </c>
      <c r="G32" s="14">
        <f t="shared" si="2"/>
        <v>0</v>
      </c>
      <c r="H32" s="14">
        <f t="shared" si="3"/>
        <v>0</v>
      </c>
      <c r="I32" s="72">
        <f t="shared" si="4"/>
        <v>5</v>
      </c>
      <c r="J32" s="14">
        <f t="shared" si="5"/>
        <v>0.50055060566623288</v>
      </c>
      <c r="K32" s="69">
        <f t="shared" si="6"/>
        <v>3.8037276531000377E-2</v>
      </c>
    </row>
    <row r="33" spans="1:11" ht="14.4" thickBot="1">
      <c r="A33" s="137" t="s">
        <v>45</v>
      </c>
      <c r="B33" s="32" t="s">
        <v>46</v>
      </c>
      <c r="C33" s="159">
        <v>19</v>
      </c>
      <c r="D33" s="14">
        <f t="shared" si="0"/>
        <v>8.8187514504525417</v>
      </c>
      <c r="E33" s="14">
        <f t="shared" si="1"/>
        <v>0.60050568900126422</v>
      </c>
      <c r="F33" s="159">
        <v>9</v>
      </c>
      <c r="G33" s="14">
        <f t="shared" si="2"/>
        <v>1.066603460535672</v>
      </c>
      <c r="H33" s="14">
        <f t="shared" si="3"/>
        <v>9.0171325518485126E-2</v>
      </c>
      <c r="I33" s="72">
        <f t="shared" si="4"/>
        <v>28</v>
      </c>
      <c r="J33" s="14">
        <f t="shared" si="5"/>
        <v>2.8030833917309042</v>
      </c>
      <c r="K33" s="69">
        <f t="shared" si="6"/>
        <v>0.21300874857360214</v>
      </c>
    </row>
    <row r="34" spans="1:11" ht="14.4" thickBot="1">
      <c r="A34" s="137" t="s">
        <v>47</v>
      </c>
      <c r="B34" s="32" t="s">
        <v>48</v>
      </c>
      <c r="C34" s="159">
        <v>155</v>
      </c>
      <c r="D34" s="14">
        <f t="shared" si="0"/>
        <v>71.942446043165461</v>
      </c>
      <c r="E34" s="14">
        <f t="shared" si="1"/>
        <v>4.8988621997471551</v>
      </c>
      <c r="F34" s="159">
        <v>363</v>
      </c>
      <c r="G34" s="14">
        <f t="shared" si="2"/>
        <v>43.019672908272099</v>
      </c>
      <c r="H34" s="14">
        <f t="shared" si="3"/>
        <v>3.6369101292455666</v>
      </c>
      <c r="I34" s="72">
        <f t="shared" si="4"/>
        <v>518</v>
      </c>
      <c r="J34" s="14">
        <f t="shared" si="5"/>
        <v>51.857042747021723</v>
      </c>
      <c r="K34" s="69">
        <f t="shared" si="6"/>
        <v>3.9406618486116396</v>
      </c>
    </row>
    <row r="35" spans="1:11" ht="14.4" thickBot="1">
      <c r="A35" s="137" t="s">
        <v>49</v>
      </c>
      <c r="B35" s="32" t="s">
        <v>50</v>
      </c>
      <c r="C35" s="159">
        <v>58</v>
      </c>
      <c r="D35" s="14">
        <f t="shared" si="0"/>
        <v>26.920399164539337</v>
      </c>
      <c r="E35" s="14">
        <f t="shared" si="1"/>
        <v>1.8331226295828065</v>
      </c>
      <c r="F35" s="159">
        <v>294</v>
      </c>
      <c r="G35" s="14">
        <f t="shared" si="2"/>
        <v>34.842379710831949</v>
      </c>
      <c r="H35" s="14">
        <f t="shared" si="3"/>
        <v>2.9455966336038473</v>
      </c>
      <c r="I35" s="72">
        <f t="shared" si="4"/>
        <v>352</v>
      </c>
      <c r="J35" s="14">
        <f t="shared" si="5"/>
        <v>35.238762638902791</v>
      </c>
      <c r="K35" s="69">
        <f t="shared" si="6"/>
        <v>2.6778242677824267</v>
      </c>
    </row>
    <row r="36" spans="1:11" ht="13.8">
      <c r="A36" s="178" t="s">
        <v>62</v>
      </c>
      <c r="B36" s="91" t="s">
        <v>63</v>
      </c>
      <c r="C36" s="157">
        <v>43</v>
      </c>
      <c r="D36" s="57">
        <f t="shared" si="0"/>
        <v>19.958226966813648</v>
      </c>
      <c r="E36" s="57">
        <f t="shared" si="1"/>
        <v>1.3590391908975981</v>
      </c>
      <c r="F36" s="157">
        <v>923</v>
      </c>
      <c r="G36" s="57">
        <f t="shared" si="2"/>
        <v>109.38611045271391</v>
      </c>
      <c r="H36" s="57">
        <f t="shared" si="3"/>
        <v>9.2475703837290855</v>
      </c>
      <c r="I36" s="110">
        <f t="shared" si="4"/>
        <v>966</v>
      </c>
      <c r="J36" s="57">
        <f t="shared" si="5"/>
        <v>96.706377014716182</v>
      </c>
      <c r="K36" s="58">
        <f t="shared" si="6"/>
        <v>7.3488018257892733</v>
      </c>
    </row>
    <row r="37" spans="1:11" s="10" customFormat="1" ht="11.4">
      <c r="A37" s="179"/>
      <c r="B37" s="156" t="s">
        <v>64</v>
      </c>
      <c r="C37" s="161">
        <v>14</v>
      </c>
      <c r="D37" s="148">
        <f t="shared" si="0"/>
        <v>6.4980273845439775</v>
      </c>
      <c r="E37" s="148">
        <f t="shared" si="1"/>
        <v>0.44247787610619471</v>
      </c>
      <c r="F37" s="170">
        <v>183</v>
      </c>
      <c r="G37" s="148">
        <f t="shared" si="2"/>
        <v>21.687603697558664</v>
      </c>
      <c r="H37" s="148">
        <f t="shared" si="3"/>
        <v>1.8334836188758641</v>
      </c>
      <c r="I37" s="150">
        <f t="shared" si="4"/>
        <v>197</v>
      </c>
      <c r="J37" s="148">
        <f t="shared" si="5"/>
        <v>19.721693863249573</v>
      </c>
      <c r="K37" s="151">
        <f t="shared" si="6"/>
        <v>1.498668695321415</v>
      </c>
    </row>
    <row r="38" spans="1:11" s="10" customFormat="1" ht="12" thickBot="1">
      <c r="A38" s="180"/>
      <c r="B38" s="77" t="s">
        <v>65</v>
      </c>
      <c r="C38" s="162">
        <v>27</v>
      </c>
      <c r="D38" s="152">
        <f t="shared" si="0"/>
        <v>12.531909955906242</v>
      </c>
      <c r="E38" s="152">
        <f t="shared" si="1"/>
        <v>0.8533501896333755</v>
      </c>
      <c r="F38" s="172">
        <v>183</v>
      </c>
      <c r="G38" s="152">
        <f t="shared" si="2"/>
        <v>21.687603697558664</v>
      </c>
      <c r="H38" s="152">
        <f t="shared" si="3"/>
        <v>1.8334836188758641</v>
      </c>
      <c r="I38" s="154">
        <f t="shared" si="4"/>
        <v>210</v>
      </c>
      <c r="J38" s="152">
        <f t="shared" si="5"/>
        <v>21.023125437981779</v>
      </c>
      <c r="K38" s="155">
        <f t="shared" si="6"/>
        <v>1.597565614302016</v>
      </c>
    </row>
    <row r="39" spans="1:11" ht="19.2" customHeight="1" thickBot="1">
      <c r="A39" s="92"/>
      <c r="B39" s="93" t="s">
        <v>69</v>
      </c>
      <c r="C39" s="134">
        <v>3164</v>
      </c>
      <c r="D39" s="131">
        <f t="shared" si="0"/>
        <v>1468.5541889069389</v>
      </c>
      <c r="E39" s="131">
        <f t="shared" si="1"/>
        <v>100</v>
      </c>
      <c r="F39" s="134">
        <v>9981</v>
      </c>
      <c r="G39" s="131">
        <f t="shared" si="2"/>
        <v>1182.8632377340602</v>
      </c>
      <c r="H39" s="131">
        <f t="shared" si="3"/>
        <v>100</v>
      </c>
      <c r="I39" s="134">
        <f>I7+I9+I11+I12+SUM(I14:I18)+I22+SUM(I26:I29)+SUM(I31:I36)</f>
        <v>13145</v>
      </c>
      <c r="J39" s="131">
        <f t="shared" si="5"/>
        <v>1315.9475422965261</v>
      </c>
      <c r="K39" s="132">
        <f t="shared" si="6"/>
        <v>100</v>
      </c>
    </row>
    <row r="40" spans="1:11">
      <c r="A40" s="94"/>
      <c r="B40" s="95"/>
    </row>
    <row r="41" spans="1:11">
      <c r="A41" s="94"/>
      <c r="B41" s="98"/>
    </row>
    <row r="42" spans="1:11">
      <c r="A42" s="94"/>
      <c r="B42" s="96"/>
    </row>
    <row r="43" spans="1:11">
      <c r="A43" s="94"/>
      <c r="B43" s="96"/>
    </row>
  </sheetData>
  <mergeCells count="13">
    <mergeCell ref="I5:K5"/>
    <mergeCell ref="A4:C4"/>
    <mergeCell ref="A36:A38"/>
    <mergeCell ref="F5:H5"/>
    <mergeCell ref="C5:E5"/>
    <mergeCell ref="A22:A25"/>
    <mergeCell ref="A29:A30"/>
    <mergeCell ref="B5:B6"/>
    <mergeCell ref="A5:A6"/>
    <mergeCell ref="A7:A8"/>
    <mergeCell ref="A9:A10"/>
    <mergeCell ref="A12:A13"/>
    <mergeCell ref="A18:A21"/>
  </mergeCells>
  <phoneticPr fontId="0" type="noConversion"/>
  <printOptions horizontalCentered="1" verticalCentered="1"/>
  <pageMargins left="0.74803149606299213" right="0.74803149606299213" top="0.19685039370078741" bottom="0.39370078740157483" header="0" footer="0"/>
  <pageSetup paperSize="9" scale="85" orientation="landscape" horizontalDpi="1200" verticalDpi="1200" r:id="rId1"/>
  <headerFooter alignWithMargins="0">
    <oddFooter>&amp;L&amp;Z&amp;F *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11</vt:i4>
      </vt:variant>
    </vt:vector>
  </HeadingPairs>
  <TitlesOfParts>
    <vt:vector size="11" baseType="lpstr">
      <vt:lpstr>В.Търново</vt:lpstr>
      <vt:lpstr>Г.Оряховица</vt:lpstr>
      <vt:lpstr>Елена</vt:lpstr>
      <vt:lpstr>Златарица</vt:lpstr>
      <vt:lpstr>Лясковец</vt:lpstr>
      <vt:lpstr>Павликени</vt:lpstr>
      <vt:lpstr>П.Тръмбеш</vt:lpstr>
      <vt:lpstr>Свищов</vt:lpstr>
      <vt:lpstr>Стражица</vt:lpstr>
      <vt:lpstr>Сухиндол</vt:lpstr>
      <vt:lpstr>Област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Rumi</dc:creator>
  <cp:lastModifiedBy>M Gerasimov</cp:lastModifiedBy>
  <cp:lastPrinted>2018-06-14T10:10:42Z</cp:lastPrinted>
  <dcterms:created xsi:type="dcterms:W3CDTF">2006-06-22T08:07:32Z</dcterms:created>
  <dcterms:modified xsi:type="dcterms:W3CDTF">2023-05-29T07:38:02Z</dcterms:modified>
</cp:coreProperties>
</file>