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480" yWindow="120" windowWidth="13815" windowHeight="8700" tabRatio="909" activeTab="10"/>
  </bookViews>
  <sheets>
    <sheet name="В.Търново" sheetId="1" r:id="rId1"/>
    <sheet name="Г.Оряховица" sheetId="2" r:id="rId2"/>
    <sheet name="Елена" sheetId="3" r:id="rId3"/>
    <sheet name="Златарица" sheetId="4" r:id="rId4"/>
    <sheet name="Лясковец" sheetId="5" r:id="rId5"/>
    <sheet name="Павликени" sheetId="6" r:id="rId6"/>
    <sheet name="П.Тръмбеш" sheetId="7" r:id="rId7"/>
    <sheet name="Свищов" sheetId="8" r:id="rId8"/>
    <sheet name="Стражица" sheetId="9" r:id="rId9"/>
    <sheet name="Сухиндол" sheetId="10" r:id="rId10"/>
    <sheet name="Област" sheetId="11" r:id="rId11"/>
  </sheets>
  <definedNames/>
  <calcPr fullCalcOnLoad="1" refMode="R1C1"/>
</workbook>
</file>

<file path=xl/sharedStrings.xml><?xml version="1.0" encoding="utf-8"?>
<sst xmlns="http://schemas.openxmlformats.org/spreadsheetml/2006/main" count="714" uniqueCount="82">
  <si>
    <t>0 - 17 години</t>
  </si>
  <si>
    <t>над 18 години</t>
  </si>
  <si>
    <t>общо</t>
  </si>
  <si>
    <t>Брой</t>
  </si>
  <si>
    <t>На 1000 д. население</t>
  </si>
  <si>
    <t>Отн. дял %</t>
  </si>
  <si>
    <t>I.</t>
  </si>
  <si>
    <t xml:space="preserve"> Някои инфекциозни и паразитни болести </t>
  </si>
  <si>
    <t xml:space="preserve">  в т.ч. Чревни инфекции</t>
  </si>
  <si>
    <t>II.</t>
  </si>
  <si>
    <t xml:space="preserve"> Новообразувания</t>
  </si>
  <si>
    <t xml:space="preserve">  в т.ч. Злокачествени новообразувания</t>
  </si>
  <si>
    <t>III.</t>
  </si>
  <si>
    <t xml:space="preserve"> Болести на кръвта и кръвотворните органи</t>
  </si>
  <si>
    <t>IV.</t>
  </si>
  <si>
    <t xml:space="preserve"> Болести на ендокринната система, разстройства на  храненето и на обмяната на веществата</t>
  </si>
  <si>
    <t xml:space="preserve">    в т.ч. Захарен диабет</t>
  </si>
  <si>
    <t>V.</t>
  </si>
  <si>
    <t xml:space="preserve"> Психични и поведенчески разстройства</t>
  </si>
  <si>
    <t>VI.</t>
  </si>
  <si>
    <t xml:space="preserve"> Болести на нервната система </t>
  </si>
  <si>
    <t>VII.</t>
  </si>
  <si>
    <t xml:space="preserve"> Болести на окото и придатъците му</t>
  </si>
  <si>
    <t>VIII.</t>
  </si>
  <si>
    <t xml:space="preserve"> Болести на ухото и мастоидния израстък</t>
  </si>
  <si>
    <t>IX.</t>
  </si>
  <si>
    <t xml:space="preserve"> Болести на органите на кръвообращението</t>
  </si>
  <si>
    <t xml:space="preserve">  в т.ч. Хипертонични болести</t>
  </si>
  <si>
    <t xml:space="preserve">             Мозъчносъдови болести</t>
  </si>
  <si>
    <t>Х.</t>
  </si>
  <si>
    <t xml:space="preserve"> Болести на дихателната система</t>
  </si>
  <si>
    <t xml:space="preserve">  в т.ч. Остри инфекции на горните дих. пътища</t>
  </si>
  <si>
    <t>XI.</t>
  </si>
  <si>
    <t xml:space="preserve"> Болести на храносмилателната система</t>
  </si>
  <si>
    <t>XIІ.</t>
  </si>
  <si>
    <t xml:space="preserve"> Болести на кожата и подкожната тъкан</t>
  </si>
  <si>
    <t>XІІІ.</t>
  </si>
  <si>
    <t xml:space="preserve"> Болести на костно-мускулната система и на съединителната тъкан</t>
  </si>
  <si>
    <t>XIV.</t>
  </si>
  <si>
    <t xml:space="preserve"> Болести на пикочо-половата система</t>
  </si>
  <si>
    <t xml:space="preserve">  в т.ч. Болести на пикочната система</t>
  </si>
  <si>
    <t>XV.</t>
  </si>
  <si>
    <t xml:space="preserve"> Бременност, раждане и послеродов период</t>
  </si>
  <si>
    <t>XVI.</t>
  </si>
  <si>
    <t xml:space="preserve"> Някои състояния, възникващи през перинаталния период</t>
  </si>
  <si>
    <t>XVIІ.</t>
  </si>
  <si>
    <t xml:space="preserve"> Вродени аномалии  (пороци на развитието)</t>
  </si>
  <si>
    <t>XVIII.</t>
  </si>
  <si>
    <t xml:space="preserve"> Симптоми, признаци и отклонения от нормата</t>
  </si>
  <si>
    <t>XIX.</t>
  </si>
  <si>
    <t xml:space="preserve"> Травми и отравяния</t>
  </si>
  <si>
    <t>ОБЩО</t>
  </si>
  <si>
    <r>
      <t xml:space="preserve">         </t>
    </r>
    <r>
      <rPr>
        <i/>
        <sz val="10"/>
        <rFont val="Arial"/>
        <family val="2"/>
      </rPr>
      <t xml:space="preserve"> Исхемична болест на сърцето</t>
    </r>
  </si>
  <si>
    <t xml:space="preserve">          Пневмонии  (вирусни и бактериални)</t>
  </si>
  <si>
    <t xml:space="preserve">         Остър бронхит и бронхиолит</t>
  </si>
  <si>
    <t>Класове болести</t>
  </si>
  <si>
    <r>
      <t xml:space="preserve">         </t>
    </r>
    <r>
      <rPr>
        <i/>
        <sz val="9"/>
        <rFont val="Arial"/>
        <family val="2"/>
      </rPr>
      <t xml:space="preserve"> Исхемична болест на сърцето</t>
    </r>
  </si>
  <si>
    <t>Клас по МКБ</t>
  </si>
  <si>
    <t>Клас 
по
 МКБ</t>
  </si>
  <si>
    <t>Клас
 по 
МКБ</t>
  </si>
  <si>
    <t xml:space="preserve"> Болести на костно-мускулната система и на 
 съединителната тъкан</t>
  </si>
  <si>
    <t xml:space="preserve"> Болести на ендокринната система, разстройства на 
 храненето и на обмяната на веществата</t>
  </si>
  <si>
    <t xml:space="preserve">          Исхемична болест на сърцето</t>
  </si>
  <si>
    <t xml:space="preserve"> Болести на ендокринната система, разстройства на  
 храненето и на обмяната на веществата</t>
  </si>
  <si>
    <t xml:space="preserve"> Някои състояния, възникващи през  перинаталния период</t>
  </si>
  <si>
    <t xml:space="preserve"> Болести на костно-мускулната система и на съединител. тъкан</t>
  </si>
  <si>
    <t xml:space="preserve"> Болести на костно-мускулната с-ма и на  съедин. тъкан</t>
  </si>
  <si>
    <t xml:space="preserve"> Някои състояния, възн. през перинаталния период</t>
  </si>
  <si>
    <t>* коефицентите са изчислени на средно годишно население 2017г.</t>
  </si>
  <si>
    <r>
      <t xml:space="preserve">РЕГИСТРИРАНИ   ЗАБОЛЯВАНИЯ   В  ЛЕЧЕБНИТЕ  ЗАВЕДЕНИЯ ЗА ДОБОЛНИЧНА ПОМОЩ  В  </t>
    </r>
    <r>
      <rPr>
        <b/>
        <sz val="10"/>
        <rFont val="Hebar"/>
        <family val="0"/>
      </rPr>
      <t>ОБЩИНА  ВЕЛИКО ТЪРНОВО</t>
    </r>
    <r>
      <rPr>
        <sz val="10"/>
        <rFont val="Hebar"/>
        <family val="0"/>
      </rPr>
      <t xml:space="preserve">   ПРЕЗ   2018 год.</t>
    </r>
  </si>
  <si>
    <r>
      <t>РЕГИСТРИРАНИ   ЗАБОЛЯВАНИЯ   В  ЛЕЧЕБНИТЕ  ЗАВЕДЕНИЯ ЗА ДОБОЛНИЧНА ПОМОЩ   В</t>
    </r>
    <r>
      <rPr>
        <b/>
        <sz val="10"/>
        <rFont val="Hebar"/>
        <family val="0"/>
      </rPr>
      <t xml:space="preserve">  ОБЩИНА  ГОРНА ОРЯХОВИЦА</t>
    </r>
    <r>
      <rPr>
        <sz val="10"/>
        <rFont val="Hebar"/>
        <family val="0"/>
      </rPr>
      <t xml:space="preserve">   ПРЕЗ   2018 год.</t>
    </r>
  </si>
  <si>
    <r>
      <t xml:space="preserve">РЕГИСТРИРАНИ   ЗАБОЛЯВАНИЯ   В  ЛЕЧЕБНИТЕ  ЗАВЕДЕНИЯ ЗА ДОБОЛНИЧНА ПОМОЩ </t>
    </r>
    <r>
      <rPr>
        <b/>
        <sz val="10"/>
        <rFont val="Hebar"/>
        <family val="0"/>
      </rPr>
      <t xml:space="preserve"> </t>
    </r>
    <r>
      <rPr>
        <sz val="10"/>
        <rFont val="Hebar"/>
        <family val="0"/>
      </rPr>
      <t xml:space="preserve">В </t>
    </r>
    <r>
      <rPr>
        <b/>
        <sz val="10"/>
        <rFont val="Hebar"/>
        <family val="0"/>
      </rPr>
      <t xml:space="preserve"> ОБЩИНА  ЕЛЕНА</t>
    </r>
    <r>
      <rPr>
        <sz val="10"/>
        <rFont val="Hebar"/>
        <family val="0"/>
      </rPr>
      <t xml:space="preserve">   ПРЕЗ   2018 год.</t>
    </r>
  </si>
  <si>
    <t>* коефицентите са изчислени на средно годишно население 2018г.</t>
  </si>
  <si>
    <r>
      <t xml:space="preserve">РЕГИСТРИРАНИ   ЗАБОЛЯВАНИЯ   В  ЛЕЧЕБНИТЕ  ЗАВЕДЕНИЯ ЗА ДОБОЛНИЧНА ПОМОЩ  В  </t>
    </r>
    <r>
      <rPr>
        <b/>
        <sz val="10"/>
        <rFont val="Hebar"/>
        <family val="0"/>
      </rPr>
      <t>ОБЩИНА  ЗЛАТАРИЦА</t>
    </r>
    <r>
      <rPr>
        <sz val="10"/>
        <rFont val="Hebar"/>
        <family val="0"/>
      </rPr>
      <t xml:space="preserve">   ПРЕЗ   2018 год.</t>
    </r>
  </si>
  <si>
    <r>
      <t>РЕГИСТРИРАНИ   ЗАБОЛЯВАНИЯ   В  ЛЕЧЕБНИТЕ  ЗАВЕДЕНИЯ ЗА ДОБОЛНИЧНА ПОМОЩ  В</t>
    </r>
    <r>
      <rPr>
        <b/>
        <sz val="10"/>
        <rFont val="Hebar"/>
        <family val="0"/>
      </rPr>
      <t xml:space="preserve">  ОБЩИНА  ЛЯСКОВЕЦ </t>
    </r>
    <r>
      <rPr>
        <sz val="10"/>
        <rFont val="Hebar"/>
        <family val="0"/>
      </rPr>
      <t xml:space="preserve">  ПРЕЗ   2018 год.</t>
    </r>
  </si>
  <si>
    <r>
      <t xml:space="preserve">РЕГИСТРИРАНИ   ЗАБОЛЯВАНИЯ   В  ЛЕЧЕБНИТЕ  ЗАВЕДЕНИЯ ЗА ДОБОЛНИЧНА ПОМОЩ  В  </t>
    </r>
    <r>
      <rPr>
        <b/>
        <sz val="10"/>
        <rFont val="Hebar"/>
        <family val="0"/>
      </rPr>
      <t>ОБЩИНА   ПАВЛИКЕНИ</t>
    </r>
    <r>
      <rPr>
        <sz val="10"/>
        <rFont val="Hebar"/>
        <family val="0"/>
      </rPr>
      <t xml:space="preserve">   ПРЕЗ   2018 год.</t>
    </r>
  </si>
  <si>
    <r>
      <t xml:space="preserve">РЕГИСТРИРАНИ   ЗАБОЛЯВАНИЯ   В  ЛЕЧЕБНИТЕ  ЗАВЕДЕНИЯ ЗА ДОБОЛНИЧНА ПОМОЩ  В  </t>
    </r>
    <r>
      <rPr>
        <b/>
        <sz val="10"/>
        <rFont val="Hebar"/>
        <family val="0"/>
      </rPr>
      <t>ОБЩИНА  ПОЛСКИ ТРЪМБЕШ</t>
    </r>
    <r>
      <rPr>
        <sz val="10"/>
        <rFont val="Hebar"/>
        <family val="0"/>
      </rPr>
      <t xml:space="preserve">   ПРЕЗ   2018 год.</t>
    </r>
  </si>
  <si>
    <t>* коефицентите са изчислени на средно годишно население 2018 г.</t>
  </si>
  <si>
    <r>
      <t xml:space="preserve">РЕГИСТРИРАНИ   ЗАБОЛЯВАНИЯ   В  ЛЕЧЕБНИТЕ  ЗАВЕДЕНИЯ ЗА ДОБОЛНИЧНА ПОМОЩ  В  </t>
    </r>
    <r>
      <rPr>
        <b/>
        <sz val="10"/>
        <rFont val="Hebar"/>
        <family val="0"/>
      </rPr>
      <t>ОБЩИНА  СВИЩОВ</t>
    </r>
    <r>
      <rPr>
        <sz val="10"/>
        <rFont val="Hebar"/>
        <family val="0"/>
      </rPr>
      <t xml:space="preserve">  ПРЕЗ   2018 год.</t>
    </r>
  </si>
  <si>
    <r>
      <t xml:space="preserve">РЕГИСТРИРАНИ   ЗАБОЛЯВАНИЯ   В  ЛЕЧЕБНИТЕ  ЗАВЕДЕНИЯ ЗА ДОБОЛНИЧНА ПОМОЩ  В  </t>
    </r>
    <r>
      <rPr>
        <b/>
        <sz val="10"/>
        <rFont val="Hebar"/>
        <family val="0"/>
      </rPr>
      <t>ОБЩИНА  СТРАЖИЦА</t>
    </r>
    <r>
      <rPr>
        <sz val="10"/>
        <rFont val="Hebar"/>
        <family val="0"/>
      </rPr>
      <t xml:space="preserve"> ПРЕЗ   2018 год.</t>
    </r>
  </si>
  <si>
    <r>
      <t xml:space="preserve">РЕГИСТРИРАНИ   ЗАБОЛЯВАНИЯ   В  ЛЕЧЕБНИТЕ  ЗАВЕДЕНИЯ ЗА ДОБОЛНИЧНА ПОМОЩ  В  </t>
    </r>
    <r>
      <rPr>
        <b/>
        <sz val="10"/>
        <rFont val="Hebar"/>
        <family val="0"/>
      </rPr>
      <t>ОБЩИНА  СУХИНДОЛ</t>
    </r>
    <r>
      <rPr>
        <sz val="10"/>
        <rFont val="Hebar"/>
        <family val="0"/>
      </rPr>
      <t xml:space="preserve">   ПРЕЗ   2018 год.</t>
    </r>
  </si>
  <si>
    <r>
      <t xml:space="preserve">РЕГИСТРИРАНИ   ЗАБОЛЯВАНИЯ   В  ЛЕЧЕБНИТЕ  ЗАВЕДЕНИЯ ЗА ДОБОЛНИЧНА ПОМОЩ  В  </t>
    </r>
    <r>
      <rPr>
        <b/>
        <sz val="10"/>
        <rFont val="Hebar"/>
        <family val="0"/>
      </rPr>
      <t>ОБЛАСТ  ВЕЛИКО ТЪРНОВО</t>
    </r>
    <r>
      <rPr>
        <sz val="10"/>
        <rFont val="Hebar"/>
        <family val="0"/>
      </rPr>
      <t xml:space="preserve">   ПРЕЗ   2018 год.</t>
    </r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</si>
</sst>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</numFmts>
  <fonts count="54">
    <font>
      <sz val="10"/>
      <name val="Arial"/>
      <family val="0"/>
    </font>
    <font>
      <sz val="10"/>
      <name val="Hebar"/>
      <family val="0"/>
    </font>
    <font>
      <b/>
      <sz val="10"/>
      <name val="Hebar"/>
      <family val="0"/>
    </font>
    <font>
      <i/>
      <sz val="9"/>
      <name val="Hebar"/>
      <family val="2"/>
    </font>
    <font>
      <sz val="9"/>
      <name val="Hebar"/>
      <family val="0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9"/>
      <name val="Times New Roman"/>
      <family val="1"/>
    </font>
    <font>
      <i/>
      <sz val="11"/>
      <name val="Arial"/>
      <family val="2"/>
    </font>
    <font>
      <sz val="11"/>
      <name val="Hebar"/>
      <family val="0"/>
    </font>
    <font>
      <b/>
      <sz val="11"/>
      <name val="Hebar"/>
      <family val="0"/>
    </font>
    <font>
      <i/>
      <sz val="10"/>
      <name val="Hebar"/>
      <family val="2"/>
    </font>
    <font>
      <b/>
      <i/>
      <sz val="10"/>
      <name val="Hebar"/>
      <family val="0"/>
    </font>
    <font>
      <sz val="9.5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172" fontId="0" fillId="0" borderId="14" xfId="0" applyNumberFormat="1" applyFont="1" applyBorder="1" applyAlignment="1">
      <alignment/>
    </xf>
    <xf numFmtId="172" fontId="5" fillId="0" borderId="14" xfId="0" applyNumberFormat="1" applyFont="1" applyBorder="1" applyAlignment="1">
      <alignment/>
    </xf>
    <xf numFmtId="172" fontId="0" fillId="0" borderId="14" xfId="0" applyNumberFormat="1" applyFont="1" applyBorder="1" applyAlignment="1">
      <alignment vertical="center"/>
    </xf>
    <xf numFmtId="172" fontId="5" fillId="0" borderId="14" xfId="0" applyNumberFormat="1" applyFont="1" applyBorder="1" applyAlignment="1">
      <alignment vertical="center"/>
    </xf>
    <xf numFmtId="0" fontId="0" fillId="0" borderId="0" xfId="0" applyAlignment="1">
      <alignment horizontal="right" vertical="center" indent="1"/>
    </xf>
    <xf numFmtId="0" fontId="0" fillId="0" borderId="0" xfId="0" applyFill="1" applyAlignment="1">
      <alignment horizontal="right" vertical="center" indent="1"/>
    </xf>
    <xf numFmtId="0" fontId="0" fillId="0" borderId="14" xfId="0" applyFont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0" fillId="0" borderId="0" xfId="0" applyAlignment="1">
      <alignment horizontal="right" indent="1"/>
    </xf>
    <xf numFmtId="0" fontId="2" fillId="0" borderId="0" xfId="0" applyFont="1" applyAlignment="1">
      <alignment horizontal="right" indent="1"/>
    </xf>
    <xf numFmtId="0" fontId="0" fillId="0" borderId="0" xfId="0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right" vertical="center" wrapText="1" indent="1"/>
    </xf>
    <xf numFmtId="0" fontId="7" fillId="0" borderId="0" xfId="0" applyFont="1" applyAlignment="1">
      <alignment/>
    </xf>
    <xf numFmtId="172" fontId="7" fillId="0" borderId="15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6" xfId="0" applyFont="1" applyBorder="1" applyAlignment="1">
      <alignment horizontal="right" vertical="center" indent="1"/>
    </xf>
    <xf numFmtId="0" fontId="9" fillId="0" borderId="17" xfId="0" applyFont="1" applyBorder="1" applyAlignment="1">
      <alignment horizontal="right" vertical="center" wrapText="1" indent="2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 indent="1"/>
    </xf>
    <xf numFmtId="0" fontId="4" fillId="0" borderId="14" xfId="0" applyFont="1" applyBorder="1" applyAlignment="1">
      <alignment horizontal="right" vertical="center" indent="1"/>
    </xf>
    <xf numFmtId="0" fontId="0" fillId="0" borderId="16" xfId="0" applyFont="1" applyBorder="1" applyAlignment="1">
      <alignment horizontal="right" vertical="center" indent="1"/>
    </xf>
    <xf numFmtId="172" fontId="6" fillId="0" borderId="14" xfId="0" applyNumberFormat="1" applyFont="1" applyBorder="1" applyAlignment="1">
      <alignment horizontal="right" vertical="center"/>
    </xf>
    <xf numFmtId="172" fontId="6" fillId="0" borderId="15" xfId="0" applyNumberFormat="1" applyFont="1" applyBorder="1" applyAlignment="1">
      <alignment horizontal="right" vertical="center"/>
    </xf>
    <xf numFmtId="172" fontId="6" fillId="0" borderId="16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center" wrapText="1"/>
    </xf>
    <xf numFmtId="172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left" vertical="center" wrapText="1"/>
    </xf>
    <xf numFmtId="172" fontId="5" fillId="0" borderId="14" xfId="0" applyNumberFormat="1" applyFont="1" applyBorder="1" applyAlignment="1">
      <alignment horizontal="right" vertical="center"/>
    </xf>
    <xf numFmtId="172" fontId="5" fillId="0" borderId="16" xfId="0" applyNumberFormat="1" applyFont="1" applyBorder="1" applyAlignment="1">
      <alignment horizontal="right" vertical="center"/>
    </xf>
    <xf numFmtId="172" fontId="5" fillId="0" borderId="15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/>
    </xf>
    <xf numFmtId="0" fontId="9" fillId="0" borderId="17" xfId="0" applyFont="1" applyBorder="1" applyAlignment="1">
      <alignment horizontal="right" vertical="center" wrapText="1"/>
    </xf>
    <xf numFmtId="172" fontId="5" fillId="0" borderId="15" xfId="0" applyNumberFormat="1" applyFont="1" applyBorder="1" applyAlignment="1">
      <alignment vertical="center"/>
    </xf>
    <xf numFmtId="172" fontId="5" fillId="0" borderId="16" xfId="0" applyNumberFormat="1" applyFont="1" applyBorder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172" fontId="0" fillId="0" borderId="15" xfId="0" applyNumberFormat="1" applyFont="1" applyBorder="1" applyAlignment="1">
      <alignment vertical="center"/>
    </xf>
    <xf numFmtId="0" fontId="0" fillId="0" borderId="16" xfId="0" applyFont="1" applyBorder="1" applyAlignment="1">
      <alignment horizontal="left" vertical="center" wrapText="1"/>
    </xf>
    <xf numFmtId="172" fontId="0" fillId="0" borderId="16" xfId="0" applyNumberFormat="1" applyFont="1" applyBorder="1" applyAlignment="1">
      <alignment vertical="center"/>
    </xf>
    <xf numFmtId="0" fontId="8" fillId="0" borderId="14" xfId="0" applyFont="1" applyFill="1" applyBorder="1" applyAlignment="1">
      <alignment horizontal="right" vertical="center" indent="1"/>
    </xf>
    <xf numFmtId="0" fontId="5" fillId="33" borderId="14" xfId="0" applyFont="1" applyFill="1" applyBorder="1" applyAlignment="1">
      <alignment horizontal="right" vertical="center" wrapText="1" indent="1"/>
    </xf>
    <xf numFmtId="0" fontId="5" fillId="33" borderId="14" xfId="0" applyFont="1" applyFill="1" applyBorder="1" applyAlignment="1">
      <alignment horizontal="right" vertical="center" wrapText="1" indent="1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right" vertical="center" wrapText="1" indent="2"/>
    </xf>
    <xf numFmtId="172" fontId="0" fillId="0" borderId="16" xfId="0" applyNumberFormat="1" applyFont="1" applyBorder="1" applyAlignment="1">
      <alignment/>
    </xf>
    <xf numFmtId="0" fontId="3" fillId="33" borderId="15" xfId="0" applyFont="1" applyFill="1" applyBorder="1" applyAlignment="1">
      <alignment horizontal="right" vertical="center" wrapText="1" indent="1"/>
    </xf>
    <xf numFmtId="0" fontId="4" fillId="0" borderId="16" xfId="0" applyFont="1" applyBorder="1" applyAlignment="1">
      <alignment horizontal="left" vertical="center" wrapText="1"/>
    </xf>
    <xf numFmtId="0" fontId="5" fillId="33" borderId="15" xfId="0" applyFont="1" applyFill="1" applyBorder="1" applyAlignment="1">
      <alignment horizontal="right" vertical="center" wrapText="1" indent="1"/>
    </xf>
    <xf numFmtId="0" fontId="1" fillId="0" borderId="16" xfId="0" applyFont="1" applyBorder="1" applyAlignment="1">
      <alignment horizontal="left" vertical="center" wrapText="1"/>
    </xf>
    <xf numFmtId="0" fontId="8" fillId="0" borderId="0" xfId="0" applyFont="1" applyAlignment="1">
      <alignment horizontal="right" indent="1"/>
    </xf>
    <xf numFmtId="0" fontId="8" fillId="0" borderId="0" xfId="0" applyFont="1" applyFill="1" applyAlignment="1">
      <alignment horizontal="right" indent="1"/>
    </xf>
    <xf numFmtId="0" fontId="8" fillId="0" borderId="11" xfId="0" applyFont="1" applyBorder="1" applyAlignment="1">
      <alignment horizontal="right" indent="1"/>
    </xf>
    <xf numFmtId="0" fontId="8" fillId="0" borderId="14" xfId="0" applyFont="1" applyFill="1" applyBorder="1" applyAlignment="1">
      <alignment horizontal="right" indent="1"/>
    </xf>
    <xf numFmtId="0" fontId="8" fillId="0" borderId="16" xfId="0" applyFont="1" applyFill="1" applyBorder="1" applyAlignment="1">
      <alignment horizontal="right" indent="1"/>
    </xf>
    <xf numFmtId="0" fontId="15" fillId="33" borderId="15" xfId="0" applyFont="1" applyFill="1" applyBorder="1" applyAlignment="1">
      <alignment horizontal="right" vertical="center" wrapText="1" indent="1"/>
    </xf>
    <xf numFmtId="0" fontId="0" fillId="0" borderId="0" xfId="0" applyFont="1" applyAlignment="1">
      <alignment/>
    </xf>
    <xf numFmtId="0" fontId="15" fillId="33" borderId="14" xfId="0" applyFont="1" applyFill="1" applyBorder="1" applyAlignment="1">
      <alignment horizontal="right" vertical="center" wrapText="1" indent="1"/>
    </xf>
    <xf numFmtId="0" fontId="10" fillId="33" borderId="15" xfId="0" applyFont="1" applyFill="1" applyBorder="1" applyAlignment="1">
      <alignment horizontal="right" indent="1"/>
    </xf>
    <xf numFmtId="0" fontId="8" fillId="0" borderId="16" xfId="0" applyFont="1" applyFill="1" applyBorder="1" applyAlignment="1">
      <alignment horizontal="right" vertical="center" indent="1"/>
    </xf>
    <xf numFmtId="0" fontId="5" fillId="33" borderId="14" xfId="0" applyFont="1" applyFill="1" applyBorder="1" applyAlignment="1">
      <alignment horizontal="right" vertical="top" indent="1"/>
    </xf>
    <xf numFmtId="0" fontId="14" fillId="0" borderId="0" xfId="0" applyFont="1" applyAlignment="1">
      <alignment horizontal="right" indent="1"/>
    </xf>
    <xf numFmtId="0" fontId="6" fillId="33" borderId="15" xfId="0" applyFont="1" applyFill="1" applyBorder="1" applyAlignment="1">
      <alignment horizontal="right" vertical="center" wrapText="1" indent="1"/>
    </xf>
    <xf numFmtId="0" fontId="5" fillId="33" borderId="15" xfId="0" applyFont="1" applyFill="1" applyBorder="1" applyAlignment="1">
      <alignment horizontal="right" vertical="top" indent="1"/>
    </xf>
    <xf numFmtId="0" fontId="6" fillId="33" borderId="15" xfId="0" applyFont="1" applyFill="1" applyBorder="1" applyAlignment="1">
      <alignment horizontal="right" indent="1"/>
    </xf>
    <xf numFmtId="0" fontId="12" fillId="33" borderId="15" xfId="0" applyFont="1" applyFill="1" applyBorder="1" applyAlignment="1">
      <alignment horizontal="right" vertical="center" indent="1"/>
    </xf>
    <xf numFmtId="0" fontId="12" fillId="33" borderId="15" xfId="0" applyFont="1" applyFill="1" applyBorder="1" applyAlignment="1">
      <alignment horizontal="right" indent="1"/>
    </xf>
    <xf numFmtId="0" fontId="5" fillId="33" borderId="15" xfId="0" applyFont="1" applyFill="1" applyBorder="1" applyAlignment="1">
      <alignment horizontal="right" vertical="center" indent="1"/>
    </xf>
    <xf numFmtId="0" fontId="5" fillId="33" borderId="15" xfId="0" applyFont="1" applyFill="1" applyBorder="1" applyAlignment="1">
      <alignment horizontal="right" indent="1"/>
    </xf>
    <xf numFmtId="172" fontId="5" fillId="33" borderId="15" xfId="0" applyNumberFormat="1" applyFont="1" applyFill="1" applyBorder="1" applyAlignment="1">
      <alignment vertical="center"/>
    </xf>
    <xf numFmtId="172" fontId="5" fillId="33" borderId="15" xfId="0" applyNumberFormat="1" applyFont="1" applyFill="1" applyBorder="1" applyAlignment="1">
      <alignment/>
    </xf>
    <xf numFmtId="172" fontId="5" fillId="33" borderId="15" xfId="0" applyNumberFormat="1" applyFont="1" applyFill="1" applyBorder="1" applyAlignment="1">
      <alignment vertical="top"/>
    </xf>
    <xf numFmtId="172" fontId="5" fillId="33" borderId="14" xfId="0" applyNumberFormat="1" applyFont="1" applyFill="1" applyBorder="1" applyAlignment="1">
      <alignment vertical="top"/>
    </xf>
    <xf numFmtId="172" fontId="6" fillId="33" borderId="15" xfId="0" applyNumberFormat="1" applyFont="1" applyFill="1" applyBorder="1" applyAlignment="1">
      <alignment vertical="center"/>
    </xf>
    <xf numFmtId="172" fontId="6" fillId="33" borderId="15" xfId="0" applyNumberFormat="1" applyFont="1" applyFill="1" applyBorder="1" applyAlignment="1">
      <alignment/>
    </xf>
    <xf numFmtId="172" fontId="5" fillId="33" borderId="14" xfId="0" applyNumberFormat="1" applyFon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172" fontId="5" fillId="0" borderId="15" xfId="0" applyNumberFormat="1" applyFont="1" applyBorder="1" applyAlignment="1">
      <alignment/>
    </xf>
    <xf numFmtId="0" fontId="5" fillId="33" borderId="15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" vertical="center" wrapText="1"/>
    </xf>
    <xf numFmtId="172" fontId="5" fillId="0" borderId="16" xfId="0" applyNumberFormat="1" applyFont="1" applyBorder="1" applyAlignment="1">
      <alignment/>
    </xf>
    <xf numFmtId="0" fontId="16" fillId="0" borderId="0" xfId="0" applyFont="1" applyAlignment="1">
      <alignment horizontal="centerContinuous"/>
    </xf>
    <xf numFmtId="172" fontId="5" fillId="33" borderId="14" xfId="0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right" vertical="center" wrapText="1" indent="2"/>
    </xf>
    <xf numFmtId="0" fontId="10" fillId="33" borderId="15" xfId="0" applyFont="1" applyFill="1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right" vertical="center" indent="1"/>
    </xf>
    <xf numFmtId="0" fontId="8" fillId="0" borderId="14" xfId="0" applyFont="1" applyBorder="1" applyAlignment="1">
      <alignment horizontal="right" vertical="center" indent="1"/>
    </xf>
    <xf numFmtId="0" fontId="5" fillId="33" borderId="14" xfId="0" applyFont="1" applyFill="1" applyBorder="1" applyAlignment="1">
      <alignment horizontal="right" vertical="center" indent="1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3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6" fillId="33" borderId="15" xfId="0" applyFont="1" applyFill="1" applyBorder="1" applyAlignment="1">
      <alignment horizontal="right" vertical="center" wrapText="1" indent="1"/>
    </xf>
    <xf numFmtId="0" fontId="6" fillId="33" borderId="14" xfId="0" applyFont="1" applyFill="1" applyBorder="1" applyAlignment="1">
      <alignment horizontal="right" vertical="center" wrapText="1" indent="1"/>
    </xf>
    <xf numFmtId="0" fontId="3" fillId="33" borderId="14" xfId="0" applyFont="1" applyFill="1" applyBorder="1" applyAlignment="1">
      <alignment horizontal="right" vertical="center" wrapText="1" indent="1"/>
    </xf>
    <xf numFmtId="0" fontId="6" fillId="33" borderId="14" xfId="0" applyFont="1" applyFill="1" applyBorder="1" applyAlignment="1">
      <alignment horizontal="right" vertical="center" wrapText="1" indent="1"/>
    </xf>
    <xf numFmtId="0" fontId="10" fillId="33" borderId="15" xfId="0" applyFont="1" applyFill="1" applyBorder="1" applyAlignment="1">
      <alignment horizontal="right" vertical="center" indent="1"/>
    </xf>
    <xf numFmtId="0" fontId="0" fillId="33" borderId="14" xfId="0" applyFont="1" applyFill="1" applyBorder="1" applyAlignment="1">
      <alignment horizontal="right" vertical="center" indent="1"/>
    </xf>
    <xf numFmtId="172" fontId="5" fillId="33" borderId="14" xfId="0" applyNumberFormat="1" applyFont="1" applyFill="1" applyBorder="1" applyAlignment="1">
      <alignment horizontal="right" vertical="center"/>
    </xf>
    <xf numFmtId="0" fontId="12" fillId="33" borderId="14" xfId="0" applyFont="1" applyFill="1" applyBorder="1" applyAlignment="1">
      <alignment horizontal="right" vertical="center" indent="1"/>
    </xf>
    <xf numFmtId="0" fontId="0" fillId="33" borderId="15" xfId="0" applyFont="1" applyFill="1" applyBorder="1" applyAlignment="1">
      <alignment horizontal="right" vertical="center" indent="1"/>
    </xf>
    <xf numFmtId="172" fontId="5" fillId="33" borderId="15" xfId="0" applyNumberFormat="1" applyFont="1" applyFill="1" applyBorder="1" applyAlignment="1">
      <alignment horizontal="right" vertical="center"/>
    </xf>
    <xf numFmtId="0" fontId="0" fillId="0" borderId="20" xfId="0" applyBorder="1" applyAlignment="1">
      <alignment horizontal="left" vertical="center" wrapText="1"/>
    </xf>
    <xf numFmtId="172" fontId="5" fillId="0" borderId="20" xfId="0" applyNumberFormat="1" applyFont="1" applyBorder="1" applyAlignment="1">
      <alignment vertical="center"/>
    </xf>
    <xf numFmtId="172" fontId="5" fillId="0" borderId="20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right" vertical="center" indent="1"/>
    </xf>
    <xf numFmtId="0" fontId="10" fillId="33" borderId="15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2" fontId="6" fillId="33" borderId="14" xfId="0" applyNumberFormat="1" applyFont="1" applyFill="1" applyBorder="1" applyAlignment="1">
      <alignment horizontal="right" vertical="center"/>
    </xf>
    <xf numFmtId="172" fontId="6" fillId="33" borderId="15" xfId="0" applyNumberFormat="1" applyFont="1" applyFill="1" applyBorder="1" applyAlignment="1">
      <alignment horizontal="right" vertical="center"/>
    </xf>
    <xf numFmtId="172" fontId="6" fillId="0" borderId="15" xfId="0" applyNumberFormat="1" applyFont="1" applyBorder="1" applyAlignment="1">
      <alignment vertical="center"/>
    </xf>
    <xf numFmtId="0" fontId="11" fillId="33" borderId="15" xfId="0" applyFont="1" applyFill="1" applyBorder="1" applyAlignment="1">
      <alignment horizontal="right" vertical="center" wrapText="1" indent="2"/>
    </xf>
    <xf numFmtId="172" fontId="11" fillId="33" borderId="15" xfId="0" applyNumberFormat="1" applyFont="1" applyFill="1" applyBorder="1" applyAlignment="1">
      <alignment vertical="center"/>
    </xf>
    <xf numFmtId="0" fontId="11" fillId="33" borderId="14" xfId="0" applyFont="1" applyFill="1" applyBorder="1" applyAlignment="1">
      <alignment horizontal="right" vertical="center" wrapText="1" indent="2"/>
    </xf>
    <xf numFmtId="172" fontId="11" fillId="33" borderId="14" xfId="0" applyNumberFormat="1" applyFont="1" applyFill="1" applyBorder="1" applyAlignment="1">
      <alignment vertical="center"/>
    </xf>
    <xf numFmtId="0" fontId="3" fillId="33" borderId="15" xfId="0" applyFont="1" applyFill="1" applyBorder="1" applyAlignment="1">
      <alignment horizontal="right" vertical="center" wrapText="1" indent="2"/>
    </xf>
    <xf numFmtId="172" fontId="6" fillId="33" borderId="15" xfId="0" applyNumberFormat="1" applyFont="1" applyFill="1" applyBorder="1" applyAlignment="1">
      <alignment vertical="center"/>
    </xf>
    <xf numFmtId="0" fontId="6" fillId="33" borderId="15" xfId="0" applyFont="1" applyFill="1" applyBorder="1" applyAlignment="1">
      <alignment horizontal="right" vertical="center" wrapText="1" indent="2"/>
    </xf>
    <xf numFmtId="0" fontId="6" fillId="33" borderId="14" xfId="0" applyFont="1" applyFill="1" applyBorder="1" applyAlignment="1">
      <alignment horizontal="right" vertical="center" wrapText="1" indent="2"/>
    </xf>
    <xf numFmtId="172" fontId="6" fillId="33" borderId="14" xfId="0" applyNumberFormat="1" applyFont="1" applyFill="1" applyBorder="1" applyAlignment="1">
      <alignment vertical="center"/>
    </xf>
    <xf numFmtId="0" fontId="3" fillId="33" borderId="14" xfId="0" applyFont="1" applyFill="1" applyBorder="1" applyAlignment="1">
      <alignment horizontal="right" vertical="center" wrapText="1" indent="2"/>
    </xf>
    <xf numFmtId="0" fontId="6" fillId="33" borderId="14" xfId="0" applyFont="1" applyFill="1" applyBorder="1" applyAlignment="1">
      <alignment horizontal="right" vertical="center" wrapText="1" indent="2"/>
    </xf>
    <xf numFmtId="0" fontId="10" fillId="33" borderId="15" xfId="0" applyFont="1" applyFill="1" applyBorder="1" applyAlignment="1">
      <alignment/>
    </xf>
    <xf numFmtId="0" fontId="0" fillId="0" borderId="11" xfId="0" applyFill="1" applyBorder="1" applyAlignment="1">
      <alignment horizontal="centerContinuous"/>
    </xf>
    <xf numFmtId="0" fontId="7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Continuous"/>
    </xf>
    <xf numFmtId="0" fontId="8" fillId="0" borderId="20" xfId="0" applyFont="1" applyFill="1" applyBorder="1" applyAlignment="1">
      <alignment horizontal="right" vertical="center" indent="1"/>
    </xf>
    <xf numFmtId="0" fontId="5" fillId="33" borderId="15" xfId="0" applyFont="1" applyFill="1" applyBorder="1" applyAlignment="1">
      <alignment horizontal="right" vertical="center" wrapText="1" indent="2"/>
    </xf>
    <xf numFmtId="0" fontId="17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right" vertical="center" indent="1"/>
    </xf>
    <xf numFmtId="172" fontId="0" fillId="0" borderId="20" xfId="0" applyNumberFormat="1" applyFont="1" applyBorder="1" applyAlignment="1">
      <alignment vertical="center"/>
    </xf>
    <xf numFmtId="172" fontId="7" fillId="0" borderId="16" xfId="0" applyNumberFormat="1" applyFont="1" applyBorder="1" applyAlignment="1">
      <alignment horizontal="right" vertical="center"/>
    </xf>
    <xf numFmtId="172" fontId="7" fillId="0" borderId="14" xfId="0" applyNumberFormat="1" applyFont="1" applyBorder="1" applyAlignment="1">
      <alignment horizontal="right" vertical="center"/>
    </xf>
    <xf numFmtId="172" fontId="7" fillId="0" borderId="16" xfId="0" applyNumberFormat="1" applyFont="1" applyBorder="1" applyAlignment="1">
      <alignment vertical="center"/>
    </xf>
    <xf numFmtId="172" fontId="7" fillId="0" borderId="14" xfId="0" applyNumberFormat="1" applyFont="1" applyBorder="1" applyAlignment="1">
      <alignment vertical="center"/>
    </xf>
    <xf numFmtId="0" fontId="0" fillId="0" borderId="0" xfId="0" applyFont="1" applyAlignment="1">
      <alignment horizontal="right" inden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9" fillId="0" borderId="0" xfId="0" applyFont="1" applyAlignment="1">
      <alignment horizontal="right" indent="1"/>
    </xf>
    <xf numFmtId="0" fontId="0" fillId="0" borderId="14" xfId="0" applyFont="1" applyBorder="1" applyAlignment="1">
      <alignment horizontal="right" vertical="center" wrapText="1" indent="1"/>
    </xf>
    <xf numFmtId="0" fontId="0" fillId="0" borderId="0" xfId="0" applyFont="1" applyAlignment="1">
      <alignment horizontal="right" vertical="center" indent="1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right" vertical="center" indent="1"/>
    </xf>
    <xf numFmtId="0" fontId="0" fillId="0" borderId="15" xfId="0" applyFont="1" applyFill="1" applyBorder="1" applyAlignment="1">
      <alignment horizontal="right" vertical="center" indent="1"/>
    </xf>
    <xf numFmtId="0" fontId="0" fillId="0" borderId="16" xfId="0" applyFont="1" applyFill="1" applyBorder="1" applyAlignment="1">
      <alignment horizontal="right" vertical="center" indent="1"/>
    </xf>
    <xf numFmtId="0" fontId="1" fillId="0" borderId="0" xfId="0" applyFont="1" applyFill="1" applyAlignment="1">
      <alignment horizontal="right" vertical="center" indent="1"/>
    </xf>
    <xf numFmtId="0" fontId="5" fillId="0" borderId="15" xfId="0" applyFont="1" applyFill="1" applyBorder="1" applyAlignment="1">
      <alignment horizontal="right" vertical="center" indent="1"/>
    </xf>
    <xf numFmtId="0" fontId="0" fillId="0" borderId="14" xfId="0" applyFont="1" applyFill="1" applyBorder="1" applyAlignment="1">
      <alignment horizontal="right" vertical="center" indent="1"/>
    </xf>
    <xf numFmtId="0" fontId="12" fillId="0" borderId="15" xfId="0" applyFont="1" applyFill="1" applyBorder="1" applyAlignment="1">
      <alignment horizontal="right" vertical="center" indent="1"/>
    </xf>
    <xf numFmtId="0" fontId="5" fillId="0" borderId="14" xfId="0" applyFont="1" applyFill="1" applyBorder="1" applyAlignment="1">
      <alignment horizontal="right" vertical="center" indent="1"/>
    </xf>
    <xf numFmtId="0" fontId="10" fillId="0" borderId="15" xfId="0" applyFont="1" applyFill="1" applyBorder="1" applyAlignment="1">
      <alignment horizontal="right" vertical="center" indent="1"/>
    </xf>
    <xf numFmtId="0" fontId="0" fillId="0" borderId="0" xfId="0" applyFill="1" applyAlignment="1">
      <alignment horizontal="right" indent="1"/>
    </xf>
    <xf numFmtId="0" fontId="1" fillId="0" borderId="0" xfId="0" applyFont="1" applyFill="1" applyAlignment="1">
      <alignment horizontal="right" indent="1"/>
    </xf>
    <xf numFmtId="0" fontId="7" fillId="0" borderId="14" xfId="0" applyFont="1" applyFill="1" applyBorder="1" applyAlignment="1">
      <alignment horizontal="right" vertical="center" wrapText="1" indent="1"/>
    </xf>
    <xf numFmtId="0" fontId="10" fillId="0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right" indent="1"/>
    </xf>
    <xf numFmtId="0" fontId="0" fillId="0" borderId="14" xfId="0" applyFont="1" applyFill="1" applyBorder="1" applyAlignment="1">
      <alignment horizontal="right" vertical="center" wrapText="1" indent="1"/>
    </xf>
    <xf numFmtId="0" fontId="0" fillId="0" borderId="0" xfId="0" applyFont="1" applyFill="1" applyAlignment="1">
      <alignment horizontal="right" vertical="center" indent="1"/>
    </xf>
    <xf numFmtId="0" fontId="8" fillId="0" borderId="15" xfId="0" applyFont="1" applyFill="1" applyBorder="1" applyAlignment="1">
      <alignment horizontal="right" vertical="center" indent="1"/>
    </xf>
    <xf numFmtId="0" fontId="13" fillId="0" borderId="0" xfId="0" applyFont="1" applyFill="1" applyAlignment="1">
      <alignment horizontal="right" indent="1"/>
    </xf>
    <xf numFmtId="0" fontId="8" fillId="0" borderId="11" xfId="0" applyFont="1" applyFill="1" applyBorder="1" applyAlignment="1">
      <alignment horizontal="right" indent="1"/>
    </xf>
    <xf numFmtId="0" fontId="5" fillId="0" borderId="15" xfId="0" applyFont="1" applyFill="1" applyBorder="1" applyAlignment="1">
      <alignment horizontal="right" vertical="top" indent="1"/>
    </xf>
    <xf numFmtId="0" fontId="5" fillId="0" borderId="14" xfId="0" applyFont="1" applyFill="1" applyBorder="1" applyAlignment="1">
      <alignment horizontal="right" vertical="top" indent="1"/>
    </xf>
    <xf numFmtId="0" fontId="6" fillId="0" borderId="15" xfId="0" applyFont="1" applyFill="1" applyBorder="1" applyAlignment="1">
      <alignment horizontal="right" vertical="center" indent="1"/>
    </xf>
    <xf numFmtId="0" fontId="10" fillId="0" borderId="15" xfId="0" applyFont="1" applyFill="1" applyBorder="1" applyAlignment="1">
      <alignment horizontal="right" indent="1"/>
    </xf>
    <xf numFmtId="0" fontId="7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/>
    </xf>
    <xf numFmtId="0" fontId="19" fillId="0" borderId="21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right" vertical="center" indent="1"/>
    </xf>
    <xf numFmtId="0" fontId="0" fillId="0" borderId="20" xfId="0" applyFont="1" applyBorder="1" applyAlignment="1">
      <alignment horizontal="right" vertical="center" indent="1"/>
    </xf>
    <xf numFmtId="0" fontId="0" fillId="0" borderId="14" xfId="0" applyFont="1" applyBorder="1" applyAlignment="1">
      <alignment horizontal="right" vertical="center" indent="1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indent="1"/>
    </xf>
    <xf numFmtId="0" fontId="0" fillId="0" borderId="15" xfId="0" applyFont="1" applyBorder="1" applyAlignment="1">
      <alignment horizontal="right" vertical="center" indent="1"/>
    </xf>
    <xf numFmtId="0" fontId="9" fillId="0" borderId="19" xfId="0" applyFont="1" applyBorder="1" applyAlignment="1">
      <alignment horizontal="right" vertical="center" wrapText="1" indent="2"/>
    </xf>
    <xf numFmtId="0" fontId="9" fillId="0" borderId="17" xfId="0" applyFont="1" applyBorder="1" applyAlignment="1">
      <alignment horizontal="right" vertical="center" wrapText="1" indent="2"/>
    </xf>
    <xf numFmtId="0" fontId="4" fillId="0" borderId="10" xfId="0" applyFont="1" applyBorder="1" applyAlignment="1">
      <alignment horizontal="right" vertical="center" indent="1"/>
    </xf>
    <xf numFmtId="0" fontId="4" fillId="0" borderId="22" xfId="0" applyFont="1" applyBorder="1" applyAlignment="1">
      <alignment horizontal="right" vertical="center" indent="1"/>
    </xf>
    <xf numFmtId="0" fontId="4" fillId="0" borderId="15" xfId="0" applyFont="1" applyBorder="1" applyAlignment="1">
      <alignment horizontal="right" vertical="center" inden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right" vertical="center" indent="1"/>
    </xf>
    <xf numFmtId="0" fontId="0" fillId="0" borderId="15" xfId="0" applyFont="1" applyBorder="1" applyAlignment="1">
      <alignment horizontal="right" vertical="center" inden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indent="1"/>
    </xf>
    <xf numFmtId="0" fontId="7" fillId="0" borderId="22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9" fillId="0" borderId="18" xfId="0" applyFont="1" applyBorder="1" applyAlignment="1">
      <alignment horizontal="right" vertical="center" wrapText="1" indent="2"/>
    </xf>
    <xf numFmtId="0" fontId="9" fillId="0" borderId="23" xfId="0" applyFont="1" applyBorder="1" applyAlignment="1">
      <alignment horizontal="right" vertical="center" wrapText="1" indent="2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 vertical="center" indent="1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 indent="1"/>
    </xf>
    <xf numFmtId="0" fontId="7" fillId="0" borderId="0" xfId="0" applyFont="1" applyFill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0" fillId="0" borderId="12" xfId="0" applyFill="1" applyBorder="1" applyAlignment="1">
      <alignment horizontal="centerContinuous"/>
    </xf>
    <xf numFmtId="0" fontId="0" fillId="0" borderId="13" xfId="0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12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2:K38"/>
  <sheetViews>
    <sheetView zoomScalePageLayoutView="0" workbookViewId="0" topLeftCell="A1">
      <pane ySplit="6" topLeftCell="A14" activePane="bottomLeft" state="frozen"/>
      <selection pane="topLeft" activeCell="A1" sqref="A1"/>
      <selection pane="bottomLeft" activeCell="D4" sqref="D4:K4"/>
    </sheetView>
  </sheetViews>
  <sheetFormatPr defaultColWidth="9.140625" defaultRowHeight="12.75"/>
  <cols>
    <col min="1" max="1" width="6.00390625" style="28" customWidth="1"/>
    <col min="2" max="2" width="53.7109375" style="0" customWidth="1"/>
    <col min="3" max="3" width="11.28125" style="23" customWidth="1"/>
    <col min="4" max="4" width="9.7109375" style="106" customWidth="1"/>
    <col min="5" max="5" width="8.28125" style="106" customWidth="1"/>
    <col min="6" max="6" width="11.28125" style="23" customWidth="1"/>
    <col min="7" max="7" width="9.8515625" style="106" customWidth="1"/>
    <col min="8" max="8" width="7.8515625" style="106" customWidth="1"/>
    <col min="9" max="9" width="10.421875" style="22" customWidth="1"/>
    <col min="10" max="10" width="9.7109375" style="106" customWidth="1"/>
    <col min="11" max="11" width="8.7109375" style="106" customWidth="1"/>
  </cols>
  <sheetData>
    <row r="2" spans="1:11" ht="12.75">
      <c r="A2" s="228" t="s">
        <v>69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64"/>
      <c r="B3" s="1"/>
      <c r="C3" s="191"/>
      <c r="D3" s="108"/>
      <c r="E3" s="108"/>
      <c r="F3" s="191"/>
      <c r="G3" s="108"/>
      <c r="H3" s="112"/>
      <c r="I3" s="25"/>
      <c r="J3" s="112"/>
      <c r="K3" s="112"/>
    </row>
    <row r="4" spans="1:11" ht="14.25">
      <c r="A4" s="65"/>
      <c r="D4" s="266">
        <v>13290.5</v>
      </c>
      <c r="E4" s="267"/>
      <c r="F4" s="268"/>
      <c r="G4" s="269">
        <v>73681.5</v>
      </c>
      <c r="H4" s="267"/>
      <c r="I4" s="268"/>
      <c r="J4" s="266">
        <f>SUM(D4:G4)</f>
        <v>86972</v>
      </c>
      <c r="K4" s="270"/>
    </row>
    <row r="5" spans="1:11" ht="12.75">
      <c r="A5" s="229" t="s">
        <v>57</v>
      </c>
      <c r="B5" s="229" t="s">
        <v>55</v>
      </c>
      <c r="C5" s="225" t="s">
        <v>0</v>
      </c>
      <c r="D5" s="226"/>
      <c r="E5" s="227"/>
      <c r="F5" s="225" t="s">
        <v>1</v>
      </c>
      <c r="G5" s="226"/>
      <c r="H5" s="227"/>
      <c r="I5" s="225" t="s">
        <v>2</v>
      </c>
      <c r="J5" s="226"/>
      <c r="K5" s="227"/>
    </row>
    <row r="6" spans="1:11" ht="31.5" customHeight="1">
      <c r="A6" s="230"/>
      <c r="B6" s="230"/>
      <c r="C6" s="160" t="s">
        <v>3</v>
      </c>
      <c r="D6" s="110" t="s">
        <v>4</v>
      </c>
      <c r="E6" s="110" t="s">
        <v>5</v>
      </c>
      <c r="F6" s="160" t="s">
        <v>3</v>
      </c>
      <c r="G6" s="110" t="s">
        <v>4</v>
      </c>
      <c r="H6" s="110" t="s">
        <v>5</v>
      </c>
      <c r="I6" s="30" t="s">
        <v>3</v>
      </c>
      <c r="J6" s="110" t="s">
        <v>4</v>
      </c>
      <c r="K6" s="110" t="s">
        <v>5</v>
      </c>
    </row>
    <row r="7" spans="1:11" ht="15" thickBot="1">
      <c r="A7" s="223" t="s">
        <v>6</v>
      </c>
      <c r="B7" s="36" t="s">
        <v>7</v>
      </c>
      <c r="C7" s="82">
        <v>12808</v>
      </c>
      <c r="D7" s="60">
        <f aca="true" t="shared" si="0" ref="D7:D30">C7*1000/$D$4</f>
        <v>963.6958729919868</v>
      </c>
      <c r="E7" s="60">
        <f>C7*100/C$36</f>
        <v>21.14333823068161</v>
      </c>
      <c r="F7" s="82">
        <v>6975</v>
      </c>
      <c r="G7" s="60">
        <f aca="true" t="shared" si="1" ref="G7:G30">F7*1000/$G$4</f>
        <v>94.6641965758026</v>
      </c>
      <c r="H7" s="60">
        <f>F7*100/F$36</f>
        <v>3.089618880561314</v>
      </c>
      <c r="I7" s="117">
        <f>C7+F7</f>
        <v>19783</v>
      </c>
      <c r="J7" s="60">
        <f aca="true" t="shared" si="2" ref="J7:J30">I7*1000/$J$4</f>
        <v>227.46401140596973</v>
      </c>
      <c r="K7" s="60">
        <f>I7*100/I$36</f>
        <v>6.909088369136635</v>
      </c>
    </row>
    <row r="8" spans="1:11" ht="12.75">
      <c r="A8" s="224"/>
      <c r="B8" s="69" t="s">
        <v>8</v>
      </c>
      <c r="C8" s="192">
        <v>330</v>
      </c>
      <c r="D8" s="93">
        <f t="shared" si="0"/>
        <v>24.829765622060872</v>
      </c>
      <c r="E8" s="93">
        <f aca="true" t="shared" si="3" ref="E8:E36">C8*100/C$36</f>
        <v>0.5447612130016343</v>
      </c>
      <c r="F8" s="192">
        <v>209</v>
      </c>
      <c r="G8" s="93">
        <f t="shared" si="1"/>
        <v>2.836532915317956</v>
      </c>
      <c r="H8" s="93">
        <f aca="true" t="shared" si="4" ref="H8:H36">F8*100/F$36</f>
        <v>0.0925778273888623</v>
      </c>
      <c r="I8" s="90">
        <f aca="true" t="shared" si="5" ref="I8:I35">C8+F8</f>
        <v>539</v>
      </c>
      <c r="J8" s="93">
        <f t="shared" si="2"/>
        <v>6.197396863358322</v>
      </c>
      <c r="K8" s="93">
        <f aca="true" t="shared" si="6" ref="K8:K36">I8*100/I$36</f>
        <v>0.18824236116689308</v>
      </c>
    </row>
    <row r="9" spans="1:11" ht="15" thickBot="1">
      <c r="A9" s="221" t="s">
        <v>9</v>
      </c>
      <c r="B9" s="36" t="s">
        <v>10</v>
      </c>
      <c r="C9" s="82">
        <v>130</v>
      </c>
      <c r="D9" s="60">
        <f t="shared" si="0"/>
        <v>9.781422820811859</v>
      </c>
      <c r="E9" s="60">
        <f t="shared" si="3"/>
        <v>0.2146029020915529</v>
      </c>
      <c r="F9" s="82">
        <v>5282</v>
      </c>
      <c r="G9" s="60">
        <f t="shared" si="1"/>
        <v>71.68692276894471</v>
      </c>
      <c r="H9" s="60">
        <f t="shared" si="4"/>
        <v>2.3396941831003386</v>
      </c>
      <c r="I9" s="117">
        <f t="shared" si="5"/>
        <v>5412</v>
      </c>
      <c r="J9" s="60">
        <f t="shared" si="2"/>
        <v>62.22692360759785</v>
      </c>
      <c r="K9" s="60">
        <f t="shared" si="6"/>
        <v>1.8901069733492122</v>
      </c>
    </row>
    <row r="10" spans="1:11" ht="12.75">
      <c r="A10" s="222"/>
      <c r="B10" s="69" t="s">
        <v>11</v>
      </c>
      <c r="C10" s="192">
        <v>15</v>
      </c>
      <c r="D10" s="93">
        <f t="shared" si="0"/>
        <v>1.1286257100936758</v>
      </c>
      <c r="E10" s="93">
        <f t="shared" si="3"/>
        <v>0.024761873318256102</v>
      </c>
      <c r="F10" s="192">
        <v>1785</v>
      </c>
      <c r="G10" s="93">
        <f t="shared" si="1"/>
        <v>24.225891166710774</v>
      </c>
      <c r="H10" s="93">
        <f t="shared" si="4"/>
        <v>0.7906766597565513</v>
      </c>
      <c r="I10" s="90">
        <f t="shared" si="5"/>
        <v>1800</v>
      </c>
      <c r="J10" s="93">
        <f t="shared" si="2"/>
        <v>20.696316055742077</v>
      </c>
      <c r="K10" s="93">
        <f t="shared" si="6"/>
        <v>0.6286386829321106</v>
      </c>
    </row>
    <row r="11" spans="1:11" ht="14.25">
      <c r="A11" s="15" t="s">
        <v>12</v>
      </c>
      <c r="B11" s="11" t="s">
        <v>13</v>
      </c>
      <c r="C11" s="193">
        <v>105</v>
      </c>
      <c r="D11" s="20">
        <f t="shared" si="0"/>
        <v>7.900379970655732</v>
      </c>
      <c r="E11" s="20">
        <f t="shared" si="3"/>
        <v>0.17333311322779274</v>
      </c>
      <c r="F11" s="61">
        <v>1344</v>
      </c>
      <c r="G11" s="20">
        <f t="shared" si="1"/>
        <v>18.240670996111643</v>
      </c>
      <c r="H11" s="20">
        <f t="shared" si="4"/>
        <v>0.5953330144049328</v>
      </c>
      <c r="I11" s="118">
        <f t="shared" si="5"/>
        <v>1449</v>
      </c>
      <c r="J11" s="20">
        <f t="shared" si="2"/>
        <v>16.660534424872374</v>
      </c>
      <c r="K11" s="20">
        <f t="shared" si="6"/>
        <v>0.506054139760349</v>
      </c>
    </row>
    <row r="12" spans="1:11" ht="26.25" thickBot="1">
      <c r="A12" s="221" t="s">
        <v>14</v>
      </c>
      <c r="B12" s="36" t="s">
        <v>15</v>
      </c>
      <c r="C12" s="82">
        <v>242</v>
      </c>
      <c r="D12" s="60">
        <f t="shared" si="0"/>
        <v>18.208494789511306</v>
      </c>
      <c r="E12" s="60">
        <f t="shared" si="3"/>
        <v>0.39949155620119847</v>
      </c>
      <c r="F12" s="82">
        <v>14097</v>
      </c>
      <c r="G12" s="60">
        <f t="shared" si="1"/>
        <v>191.32346654180492</v>
      </c>
      <c r="H12" s="60">
        <f t="shared" si="4"/>
        <v>6.244352309573167</v>
      </c>
      <c r="I12" s="117">
        <f t="shared" si="5"/>
        <v>14339</v>
      </c>
      <c r="J12" s="60">
        <f t="shared" si="2"/>
        <v>164.86915329071425</v>
      </c>
      <c r="K12" s="60">
        <f t="shared" si="6"/>
        <v>5.007805596979741</v>
      </c>
    </row>
    <row r="13" spans="1:11" ht="12.75">
      <c r="A13" s="222"/>
      <c r="B13" s="127" t="s">
        <v>16</v>
      </c>
      <c r="C13" s="192">
        <v>34</v>
      </c>
      <c r="D13" s="93">
        <f t="shared" si="0"/>
        <v>2.558218276212332</v>
      </c>
      <c r="E13" s="93">
        <f t="shared" si="3"/>
        <v>0.056126912854713835</v>
      </c>
      <c r="F13" s="192">
        <v>7047</v>
      </c>
      <c r="G13" s="93">
        <f t="shared" si="1"/>
        <v>95.64137537916574</v>
      </c>
      <c r="H13" s="93">
        <f t="shared" si="4"/>
        <v>3.121511720618721</v>
      </c>
      <c r="I13" s="90">
        <f t="shared" si="5"/>
        <v>7081</v>
      </c>
      <c r="J13" s="93">
        <f t="shared" si="2"/>
        <v>81.41700777261647</v>
      </c>
      <c r="K13" s="93">
        <f t="shared" si="6"/>
        <v>2.472994729912375</v>
      </c>
    </row>
    <row r="14" spans="1:11" ht="14.25">
      <c r="A14" s="14" t="s">
        <v>17</v>
      </c>
      <c r="B14" s="12" t="s">
        <v>18</v>
      </c>
      <c r="C14" s="61">
        <v>384</v>
      </c>
      <c r="D14" s="20">
        <f t="shared" si="0"/>
        <v>28.892818178398105</v>
      </c>
      <c r="E14" s="20">
        <f t="shared" si="3"/>
        <v>0.6339039569473562</v>
      </c>
      <c r="F14" s="61">
        <v>4961</v>
      </c>
      <c r="G14" s="20">
        <f t="shared" si="1"/>
        <v>67.33033393728412</v>
      </c>
      <c r="H14" s="20">
        <f t="shared" si="4"/>
        <v>2.197505271177732</v>
      </c>
      <c r="I14" s="118">
        <f t="shared" si="5"/>
        <v>5345</v>
      </c>
      <c r="J14" s="20">
        <f t="shared" si="2"/>
        <v>61.45656073218967</v>
      </c>
      <c r="K14" s="20">
        <f t="shared" si="6"/>
        <v>1.866707644595628</v>
      </c>
    </row>
    <row r="15" spans="1:11" ht="14.25">
      <c r="A15" s="14" t="s">
        <v>19</v>
      </c>
      <c r="B15" s="12" t="s">
        <v>20</v>
      </c>
      <c r="C15" s="61">
        <v>545</v>
      </c>
      <c r="D15" s="20">
        <f t="shared" si="0"/>
        <v>41.00673413340356</v>
      </c>
      <c r="E15" s="20">
        <f t="shared" si="3"/>
        <v>0.8996813972299718</v>
      </c>
      <c r="F15" s="61">
        <v>10139</v>
      </c>
      <c r="G15" s="20">
        <f t="shared" si="1"/>
        <v>137.6057762124821</v>
      </c>
      <c r="H15" s="20">
        <f t="shared" si="4"/>
        <v>4.491132018639593</v>
      </c>
      <c r="I15" s="118">
        <f t="shared" si="5"/>
        <v>10684</v>
      </c>
      <c r="J15" s="20">
        <f t="shared" si="2"/>
        <v>122.84413374419353</v>
      </c>
      <c r="K15" s="20">
        <f t="shared" si="6"/>
        <v>3.731319826914816</v>
      </c>
    </row>
    <row r="16" spans="1:11" ht="14.25">
      <c r="A16" s="15" t="s">
        <v>21</v>
      </c>
      <c r="B16" s="11" t="s">
        <v>22</v>
      </c>
      <c r="C16" s="61">
        <v>3043</v>
      </c>
      <c r="D16" s="20">
        <f t="shared" si="0"/>
        <v>228.96053572100374</v>
      </c>
      <c r="E16" s="20">
        <f t="shared" si="3"/>
        <v>5.023358700496888</v>
      </c>
      <c r="F16" s="61">
        <v>14388</v>
      </c>
      <c r="G16" s="20">
        <f t="shared" si="1"/>
        <v>195.2728975387309</v>
      </c>
      <c r="H16" s="20">
        <f t="shared" si="4"/>
        <v>6.373252538138521</v>
      </c>
      <c r="I16" s="118">
        <f t="shared" si="5"/>
        <v>17431</v>
      </c>
      <c r="J16" s="20">
        <f t="shared" si="2"/>
        <v>200.42082509313343</v>
      </c>
      <c r="K16" s="20">
        <f t="shared" si="6"/>
        <v>6.08766715677201</v>
      </c>
    </row>
    <row r="17" spans="1:11" ht="14.25">
      <c r="A17" s="14" t="s">
        <v>23</v>
      </c>
      <c r="B17" s="12" t="s">
        <v>24</v>
      </c>
      <c r="C17" s="61">
        <v>1052</v>
      </c>
      <c r="D17" s="20">
        <f t="shared" si="0"/>
        <v>79.15428313456981</v>
      </c>
      <c r="E17" s="20">
        <f t="shared" si="3"/>
        <v>1.736632715387028</v>
      </c>
      <c r="F17" s="61">
        <v>5850</v>
      </c>
      <c r="G17" s="20">
        <f t="shared" si="1"/>
        <v>79.3957777732538</v>
      </c>
      <c r="H17" s="20">
        <f t="shared" si="4"/>
        <v>2.5912932546643277</v>
      </c>
      <c r="I17" s="118">
        <f t="shared" si="5"/>
        <v>6902</v>
      </c>
      <c r="J17" s="20">
        <f t="shared" si="2"/>
        <v>79.35887412040657</v>
      </c>
      <c r="K17" s="20">
        <f t="shared" si="6"/>
        <v>2.410480105331904</v>
      </c>
    </row>
    <row r="18" spans="1:11" ht="15" customHeight="1" thickBot="1">
      <c r="A18" s="218" t="s">
        <v>25</v>
      </c>
      <c r="B18" s="70" t="s">
        <v>26</v>
      </c>
      <c r="C18" s="82">
        <v>250</v>
      </c>
      <c r="D18" s="68">
        <f t="shared" si="0"/>
        <v>18.810428501561265</v>
      </c>
      <c r="E18" s="68">
        <f t="shared" si="3"/>
        <v>0.4126978886376017</v>
      </c>
      <c r="F18" s="82">
        <v>62308</v>
      </c>
      <c r="G18" s="68">
        <f t="shared" si="1"/>
        <v>845.6396788881876</v>
      </c>
      <c r="H18" s="68">
        <f t="shared" si="4"/>
        <v>27.59970942079059</v>
      </c>
      <c r="I18" s="117">
        <f t="shared" si="5"/>
        <v>62558</v>
      </c>
      <c r="J18" s="68">
        <f t="shared" si="2"/>
        <v>719.2889665639516</v>
      </c>
      <c r="K18" s="68">
        <f t="shared" si="6"/>
        <v>21.84798818159276</v>
      </c>
    </row>
    <row r="19" spans="1:11" ht="14.25">
      <c r="A19" s="219"/>
      <c r="B19" s="69" t="s">
        <v>27</v>
      </c>
      <c r="C19" s="194">
        <v>32</v>
      </c>
      <c r="D19" s="93">
        <f t="shared" si="0"/>
        <v>2.407734848199842</v>
      </c>
      <c r="E19" s="93">
        <f t="shared" si="3"/>
        <v>0.05282532974561302</v>
      </c>
      <c r="F19" s="192">
        <v>44378</v>
      </c>
      <c r="G19" s="93">
        <f t="shared" si="1"/>
        <v>602.2950129951209</v>
      </c>
      <c r="H19" s="93">
        <f t="shared" si="4"/>
        <v>19.6575063342724</v>
      </c>
      <c r="I19" s="90">
        <f t="shared" si="5"/>
        <v>44410</v>
      </c>
      <c r="J19" s="93">
        <f t="shared" si="2"/>
        <v>510.6241089086143</v>
      </c>
      <c r="K19" s="93">
        <f t="shared" si="6"/>
        <v>15.509913282786126</v>
      </c>
    </row>
    <row r="20" spans="1:11" ht="12.75">
      <c r="A20" s="219"/>
      <c r="B20" s="128" t="s">
        <v>62</v>
      </c>
      <c r="C20" s="195"/>
      <c r="D20" s="98">
        <f t="shared" si="0"/>
        <v>0</v>
      </c>
      <c r="E20" s="98">
        <f t="shared" si="3"/>
        <v>0</v>
      </c>
      <c r="F20" s="195">
        <v>3982</v>
      </c>
      <c r="G20" s="98">
        <f t="shared" si="1"/>
        <v>54.043416597110536</v>
      </c>
      <c r="H20" s="98">
        <f t="shared" si="4"/>
        <v>1.7638512376193767</v>
      </c>
      <c r="I20" s="119">
        <f t="shared" si="5"/>
        <v>3982</v>
      </c>
      <c r="J20" s="98">
        <f t="shared" si="2"/>
        <v>45.7848502966472</v>
      </c>
      <c r="K20" s="98">
        <f t="shared" si="6"/>
        <v>1.3906884641309245</v>
      </c>
    </row>
    <row r="21" spans="1:11" ht="12.75">
      <c r="A21" s="220"/>
      <c r="B21" s="129" t="s">
        <v>28</v>
      </c>
      <c r="C21" s="195"/>
      <c r="D21" s="98">
        <f t="shared" si="0"/>
        <v>0</v>
      </c>
      <c r="E21" s="98">
        <f t="shared" si="3"/>
        <v>0</v>
      </c>
      <c r="F21" s="195">
        <v>2578</v>
      </c>
      <c r="G21" s="98">
        <f t="shared" si="1"/>
        <v>34.98842993152962</v>
      </c>
      <c r="H21" s="98">
        <f t="shared" si="4"/>
        <v>1.141940856499938</v>
      </c>
      <c r="I21" s="119">
        <f t="shared" si="5"/>
        <v>2578</v>
      </c>
      <c r="J21" s="98">
        <f t="shared" si="2"/>
        <v>29.641723773168376</v>
      </c>
      <c r="K21" s="98">
        <f t="shared" si="6"/>
        <v>0.9003502914438782</v>
      </c>
    </row>
    <row r="22" spans="1:11" ht="15" thickBot="1">
      <c r="A22" s="218" t="s">
        <v>29</v>
      </c>
      <c r="B22" s="70" t="s">
        <v>30</v>
      </c>
      <c r="C22" s="82">
        <v>26923</v>
      </c>
      <c r="D22" s="68">
        <f t="shared" si="0"/>
        <v>2025.732666190136</v>
      </c>
      <c r="E22" s="68">
        <f t="shared" si="3"/>
        <v>44.44426102316061</v>
      </c>
      <c r="F22" s="82">
        <v>21682</v>
      </c>
      <c r="G22" s="68">
        <f t="shared" si="1"/>
        <v>294.2665390905451</v>
      </c>
      <c r="H22" s="68">
        <f t="shared" si="4"/>
        <v>9.604174418398625</v>
      </c>
      <c r="I22" s="117">
        <f t="shared" si="5"/>
        <v>48605</v>
      </c>
      <c r="J22" s="68">
        <f t="shared" si="2"/>
        <v>558.8580232718576</v>
      </c>
      <c r="K22" s="68">
        <f t="shared" si="6"/>
        <v>16.974990657730686</v>
      </c>
    </row>
    <row r="23" spans="1:11" ht="12.75">
      <c r="A23" s="219"/>
      <c r="B23" s="69" t="s">
        <v>31</v>
      </c>
      <c r="C23" s="192">
        <v>18613</v>
      </c>
      <c r="D23" s="93">
        <f t="shared" si="0"/>
        <v>1400.4740227982393</v>
      </c>
      <c r="E23" s="93">
        <f t="shared" si="3"/>
        <v>30.726183204846723</v>
      </c>
      <c r="F23" s="192">
        <v>7336</v>
      </c>
      <c r="G23" s="93">
        <f t="shared" si="1"/>
        <v>99.56366252044272</v>
      </c>
      <c r="H23" s="93">
        <f t="shared" si="4"/>
        <v>3.249526036960258</v>
      </c>
      <c r="I23" s="90">
        <f t="shared" si="5"/>
        <v>25949</v>
      </c>
      <c r="J23" s="93">
        <f t="shared" si="2"/>
        <v>298.36039185025066</v>
      </c>
      <c r="K23" s="93">
        <f t="shared" si="6"/>
        <v>9.062525101891854</v>
      </c>
    </row>
    <row r="24" spans="1:11" ht="12.75">
      <c r="A24" s="219"/>
      <c r="B24" s="130" t="s">
        <v>53</v>
      </c>
      <c r="C24" s="195">
        <v>172</v>
      </c>
      <c r="D24" s="98">
        <f t="shared" si="0"/>
        <v>12.941574809074151</v>
      </c>
      <c r="E24" s="98">
        <f t="shared" si="3"/>
        <v>0.28393614738267</v>
      </c>
      <c r="F24" s="195">
        <v>676</v>
      </c>
      <c r="G24" s="98">
        <f t="shared" si="1"/>
        <v>9.174623209353772</v>
      </c>
      <c r="H24" s="98">
        <f t="shared" si="4"/>
        <v>0.2994383316501001</v>
      </c>
      <c r="I24" s="119">
        <f t="shared" si="5"/>
        <v>848</v>
      </c>
      <c r="J24" s="98">
        <f t="shared" si="2"/>
        <v>9.750264452927379</v>
      </c>
      <c r="K24" s="98">
        <f t="shared" si="6"/>
        <v>0.2961586684035721</v>
      </c>
    </row>
    <row r="25" spans="1:11" ht="12.75">
      <c r="A25" s="220"/>
      <c r="B25" s="130" t="s">
        <v>54</v>
      </c>
      <c r="C25" s="195">
        <v>4768</v>
      </c>
      <c r="D25" s="98">
        <f t="shared" si="0"/>
        <v>358.75249238177645</v>
      </c>
      <c r="E25" s="98">
        <f t="shared" si="3"/>
        <v>7.8709741320963404</v>
      </c>
      <c r="F25" s="195">
        <v>4394</v>
      </c>
      <c r="G25" s="98">
        <f t="shared" si="1"/>
        <v>59.635050860799524</v>
      </c>
      <c r="H25" s="98">
        <f t="shared" si="4"/>
        <v>1.9463491557256507</v>
      </c>
      <c r="I25" s="119">
        <f t="shared" si="5"/>
        <v>9162</v>
      </c>
      <c r="J25" s="98">
        <f t="shared" si="2"/>
        <v>105.34424872372718</v>
      </c>
      <c r="K25" s="98">
        <f t="shared" si="6"/>
        <v>3.1997708961244427</v>
      </c>
    </row>
    <row r="26" spans="1:11" ht="14.25">
      <c r="A26" s="15" t="s">
        <v>32</v>
      </c>
      <c r="B26" s="11" t="s">
        <v>33</v>
      </c>
      <c r="C26" s="61">
        <v>1980</v>
      </c>
      <c r="D26" s="18">
        <f t="shared" si="0"/>
        <v>148.97859373236523</v>
      </c>
      <c r="E26" s="18">
        <f t="shared" si="3"/>
        <v>3.268567278009806</v>
      </c>
      <c r="F26" s="61">
        <v>10497</v>
      </c>
      <c r="G26" s="18">
        <f t="shared" si="1"/>
        <v>142.46452637364874</v>
      </c>
      <c r="H26" s="18">
        <f t="shared" si="4"/>
        <v>4.649710306702812</v>
      </c>
      <c r="I26" s="118">
        <f t="shared" si="5"/>
        <v>12477</v>
      </c>
      <c r="J26" s="18">
        <f t="shared" si="2"/>
        <v>143.4599641263855</v>
      </c>
      <c r="K26" s="18">
        <f t="shared" si="6"/>
        <v>4.357513803857746</v>
      </c>
    </row>
    <row r="27" spans="1:11" ht="14.25">
      <c r="A27" s="15" t="s">
        <v>34</v>
      </c>
      <c r="B27" s="11" t="s">
        <v>35</v>
      </c>
      <c r="C27" s="61">
        <v>4534</v>
      </c>
      <c r="D27" s="18">
        <f t="shared" si="0"/>
        <v>341.1459313043151</v>
      </c>
      <c r="E27" s="18">
        <f t="shared" si="3"/>
        <v>7.484688908331545</v>
      </c>
      <c r="F27" s="61">
        <v>8297</v>
      </c>
      <c r="G27" s="18">
        <f t="shared" si="1"/>
        <v>112.60628515977552</v>
      </c>
      <c r="H27" s="18">
        <f t="shared" si="4"/>
        <v>3.6752068605042614</v>
      </c>
      <c r="I27" s="118">
        <f t="shared" si="5"/>
        <v>12831</v>
      </c>
      <c r="J27" s="18">
        <f t="shared" si="2"/>
        <v>147.53023961734812</v>
      </c>
      <c r="K27" s="18">
        <f t="shared" si="6"/>
        <v>4.481146078167728</v>
      </c>
    </row>
    <row r="28" spans="1:11" ht="25.5">
      <c r="A28" s="15" t="s">
        <v>36</v>
      </c>
      <c r="B28" s="11" t="s">
        <v>37</v>
      </c>
      <c r="C28" s="193">
        <v>980</v>
      </c>
      <c r="D28" s="20">
        <f t="shared" si="0"/>
        <v>73.73687972612016</v>
      </c>
      <c r="E28" s="20">
        <f t="shared" si="3"/>
        <v>1.6177757234593988</v>
      </c>
      <c r="F28" s="61">
        <v>18572</v>
      </c>
      <c r="G28" s="20">
        <f t="shared" si="1"/>
        <v>252.05784355638798</v>
      </c>
      <c r="H28" s="20">
        <f t="shared" si="4"/>
        <v>8.226580910363401</v>
      </c>
      <c r="I28" s="118">
        <f t="shared" si="5"/>
        <v>19552</v>
      </c>
      <c r="J28" s="20">
        <f t="shared" si="2"/>
        <v>224.80798417881618</v>
      </c>
      <c r="K28" s="20">
        <f t="shared" si="6"/>
        <v>6.828413071493681</v>
      </c>
    </row>
    <row r="29" spans="1:11" ht="15" thickBot="1">
      <c r="A29" s="221" t="s">
        <v>38</v>
      </c>
      <c r="B29" s="72" t="s">
        <v>39</v>
      </c>
      <c r="C29" s="82">
        <v>1826</v>
      </c>
      <c r="D29" s="68">
        <f t="shared" si="0"/>
        <v>137.3913697754035</v>
      </c>
      <c r="E29" s="68">
        <f t="shared" si="3"/>
        <v>3.014345378609043</v>
      </c>
      <c r="F29" s="82">
        <v>25768</v>
      </c>
      <c r="G29" s="68">
        <f t="shared" si="1"/>
        <v>349.7214361814024</v>
      </c>
      <c r="H29" s="68">
        <f t="shared" si="4"/>
        <v>11.41409309165648</v>
      </c>
      <c r="I29" s="117">
        <f t="shared" si="5"/>
        <v>27594</v>
      </c>
      <c r="J29" s="68">
        <f t="shared" si="2"/>
        <v>317.2745251345261</v>
      </c>
      <c r="K29" s="68">
        <f t="shared" si="6"/>
        <v>9.637031009349254</v>
      </c>
    </row>
    <row r="30" spans="1:11" ht="12.75">
      <c r="A30" s="222"/>
      <c r="B30" s="127" t="s">
        <v>40</v>
      </c>
      <c r="C30" s="192">
        <v>697</v>
      </c>
      <c r="D30" s="93">
        <f t="shared" si="0"/>
        <v>52.443474662352806</v>
      </c>
      <c r="E30" s="93">
        <f t="shared" si="3"/>
        <v>1.1506017135216335</v>
      </c>
      <c r="F30" s="192">
        <v>5042</v>
      </c>
      <c r="G30" s="93">
        <f t="shared" si="1"/>
        <v>68.42966009106763</v>
      </c>
      <c r="H30" s="93">
        <f t="shared" si="4"/>
        <v>2.233384716242315</v>
      </c>
      <c r="I30" s="90">
        <f t="shared" si="5"/>
        <v>5739</v>
      </c>
      <c r="J30" s="93">
        <f t="shared" si="2"/>
        <v>65.98675435772432</v>
      </c>
      <c r="K30" s="93">
        <f t="shared" si="6"/>
        <v>2.0043096674152125</v>
      </c>
    </row>
    <row r="31" spans="1:11" ht="14.25">
      <c r="A31" s="15" t="s">
        <v>41</v>
      </c>
      <c r="B31" s="11" t="s">
        <v>42</v>
      </c>
      <c r="C31" s="61">
        <v>80</v>
      </c>
      <c r="D31" s="18">
        <f aca="true" t="shared" si="7" ref="D31:D36">C31*1000/$D$4</f>
        <v>6.019337120499605</v>
      </c>
      <c r="E31" s="18">
        <f t="shared" si="3"/>
        <v>0.13206332436403256</v>
      </c>
      <c r="F31" s="61">
        <v>2413</v>
      </c>
      <c r="G31" s="18">
        <f aca="true" t="shared" si="8" ref="G31:G36">F31*1000/$G$4</f>
        <v>32.749061840489134</v>
      </c>
      <c r="H31" s="18">
        <f t="shared" si="4"/>
        <v>1.0688530980350466</v>
      </c>
      <c r="I31" s="118">
        <f t="shared" si="5"/>
        <v>2493</v>
      </c>
      <c r="J31" s="18">
        <f aca="true" t="shared" si="9" ref="J31:J36">I31*1000/$J$4</f>
        <v>28.664397737202776</v>
      </c>
      <c r="K31" s="18">
        <f t="shared" si="6"/>
        <v>0.870664575860973</v>
      </c>
    </row>
    <row r="32" spans="1:11" ht="22.5" customHeight="1">
      <c r="A32" s="15" t="s">
        <v>43</v>
      </c>
      <c r="B32" s="11" t="s">
        <v>44</v>
      </c>
      <c r="C32" s="61">
        <v>166</v>
      </c>
      <c r="D32" s="20">
        <f t="shared" si="7"/>
        <v>12.49012452503668</v>
      </c>
      <c r="E32" s="20">
        <f t="shared" si="3"/>
        <v>0.2740313980553675</v>
      </c>
      <c r="F32" s="61"/>
      <c r="G32" s="20">
        <f t="shared" si="8"/>
        <v>0</v>
      </c>
      <c r="H32" s="20">
        <f t="shared" si="4"/>
        <v>0</v>
      </c>
      <c r="I32" s="118">
        <f t="shared" si="5"/>
        <v>166</v>
      </c>
      <c r="J32" s="20">
        <f t="shared" si="9"/>
        <v>1.9086602584739916</v>
      </c>
      <c r="K32" s="20">
        <f t="shared" si="6"/>
        <v>0.057974456314850195</v>
      </c>
    </row>
    <row r="33" spans="1:11" ht="14.25">
      <c r="A33" s="15" t="s">
        <v>45</v>
      </c>
      <c r="B33" s="11" t="s">
        <v>46</v>
      </c>
      <c r="C33" s="61">
        <v>789</v>
      </c>
      <c r="D33" s="18">
        <f t="shared" si="7"/>
        <v>59.36571235092735</v>
      </c>
      <c r="E33" s="18">
        <f t="shared" si="3"/>
        <v>1.302474536540271</v>
      </c>
      <c r="F33" s="61">
        <v>107</v>
      </c>
      <c r="G33" s="18">
        <f t="shared" si="8"/>
        <v>1.4521962772201977</v>
      </c>
      <c r="H33" s="18">
        <f t="shared" si="4"/>
        <v>0.047396303974202234</v>
      </c>
      <c r="I33" s="118">
        <f t="shared" si="5"/>
        <v>896</v>
      </c>
      <c r="J33" s="18">
        <f t="shared" si="9"/>
        <v>10.302166214413834</v>
      </c>
      <c r="K33" s="18">
        <f t="shared" si="6"/>
        <v>0.31292236661509504</v>
      </c>
    </row>
    <row r="34" spans="1:11" ht="14.25">
      <c r="A34" s="15" t="s">
        <v>47</v>
      </c>
      <c r="B34" s="11" t="s">
        <v>48</v>
      </c>
      <c r="C34" s="61">
        <v>2821</v>
      </c>
      <c r="D34" s="18">
        <f t="shared" si="7"/>
        <v>212.2568752116173</v>
      </c>
      <c r="E34" s="18">
        <f t="shared" si="3"/>
        <v>4.656882975386698</v>
      </c>
      <c r="F34" s="61">
        <v>4784</v>
      </c>
      <c r="G34" s="18">
        <f t="shared" si="8"/>
        <v>64.92810271234977</v>
      </c>
      <c r="H34" s="18">
        <f t="shared" si="4"/>
        <v>2.119102039369939</v>
      </c>
      <c r="I34" s="118">
        <f t="shared" si="5"/>
        <v>7605</v>
      </c>
      <c r="J34" s="18">
        <f t="shared" si="9"/>
        <v>87.44193533551028</v>
      </c>
      <c r="K34" s="18">
        <f t="shared" si="6"/>
        <v>2.6559984353881667</v>
      </c>
    </row>
    <row r="35" spans="1:11" ht="15" thickBot="1">
      <c r="A35" s="143" t="s">
        <v>49</v>
      </c>
      <c r="B35" s="36" t="s">
        <v>50</v>
      </c>
      <c r="C35" s="82">
        <v>1919</v>
      </c>
      <c r="D35" s="68">
        <f t="shared" si="7"/>
        <v>144.38884917798427</v>
      </c>
      <c r="E35" s="68">
        <f t="shared" si="3"/>
        <v>3.167868993182231</v>
      </c>
      <c r="F35" s="82">
        <v>8292</v>
      </c>
      <c r="G35" s="68">
        <f t="shared" si="8"/>
        <v>112.53842552065308</v>
      </c>
      <c r="H35" s="68">
        <f t="shared" si="4"/>
        <v>3.672992079944719</v>
      </c>
      <c r="I35" s="117">
        <f t="shared" si="5"/>
        <v>10211</v>
      </c>
      <c r="J35" s="68">
        <f t="shared" si="9"/>
        <v>117.40560180287909</v>
      </c>
      <c r="K35" s="68">
        <f t="shared" si="6"/>
        <v>3.566127550788767</v>
      </c>
    </row>
    <row r="36" spans="1:11" ht="15">
      <c r="A36" s="142"/>
      <c r="B36" s="123" t="s">
        <v>51</v>
      </c>
      <c r="C36" s="141">
        <f>C7+C9+C11+C12+SUM(C14:C18)+C22+SUM(C26:C29)+SUM(C31:C35)</f>
        <v>60577</v>
      </c>
      <c r="D36" s="100">
        <f t="shared" si="7"/>
        <v>4557.917309356307</v>
      </c>
      <c r="E36" s="100">
        <f t="shared" si="3"/>
        <v>100</v>
      </c>
      <c r="F36" s="141">
        <f>F7+F9+F11+F12+SUM(F14:F18)+F22+SUM(F26:F29)+SUM(F31:F35)</f>
        <v>225756</v>
      </c>
      <c r="G36" s="100">
        <f t="shared" si="8"/>
        <v>3063.9441379450745</v>
      </c>
      <c r="H36" s="100">
        <f t="shared" si="4"/>
        <v>100</v>
      </c>
      <c r="I36" s="141">
        <f>I7+I9+I11+I12+SUM(I14:I18)+I22+SUM(I26:I29)+SUM(I31:I35)</f>
        <v>286333</v>
      </c>
      <c r="J36" s="100">
        <f t="shared" si="9"/>
        <v>3292.2434806604424</v>
      </c>
      <c r="K36" s="100">
        <f t="shared" si="6"/>
        <v>100</v>
      </c>
    </row>
    <row r="37" spans="2:3" ht="15">
      <c r="B37" s="214"/>
      <c r="C37" s="200"/>
    </row>
    <row r="38" ht="12.75">
      <c r="B38" s="214" t="s">
        <v>72</v>
      </c>
    </row>
  </sheetData>
  <sheetProtection/>
  <mergeCells count="12">
    <mergeCell ref="F5:H5"/>
    <mergeCell ref="C5:E5"/>
    <mergeCell ref="I5:K5"/>
    <mergeCell ref="A2:K2"/>
    <mergeCell ref="A5:A6"/>
    <mergeCell ref="B5:B6"/>
    <mergeCell ref="A22:A25"/>
    <mergeCell ref="A29:A30"/>
    <mergeCell ref="A7:A8"/>
    <mergeCell ref="A9:A10"/>
    <mergeCell ref="A12:A13"/>
    <mergeCell ref="A18:A21"/>
  </mergeCells>
  <printOptions horizontalCentered="1" verticalCentered="1"/>
  <pageMargins left="0.7480314960629921" right="0.7480314960629921" top="0.15748031496062992" bottom="0.3937007874015748" header="0" footer="0"/>
  <pageSetup horizontalDpi="1200" verticalDpi="12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2:K38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6.00390625" style="28" customWidth="1"/>
    <col min="2" max="2" width="53.7109375" style="0" customWidth="1"/>
    <col min="3" max="3" width="9.140625" style="5" customWidth="1"/>
    <col min="4" max="4" width="10.421875" style="0" customWidth="1"/>
    <col min="6" max="6" width="9.140625" style="5" customWidth="1"/>
    <col min="7" max="7" width="10.421875" style="0" customWidth="1"/>
    <col min="10" max="10" width="10.00390625" style="0" customWidth="1"/>
  </cols>
  <sheetData>
    <row r="1" ht="6.75" customHeight="1"/>
    <row r="2" spans="1:11" ht="12.75">
      <c r="A2" s="255" t="s">
        <v>80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7.5" customHeight="1">
      <c r="A3" s="64"/>
      <c r="B3" s="1"/>
      <c r="C3" s="201"/>
      <c r="D3" s="1"/>
      <c r="E3" s="1"/>
      <c r="F3" s="201"/>
      <c r="G3" s="1"/>
      <c r="H3" s="3"/>
      <c r="I3" s="3"/>
      <c r="J3" s="3"/>
      <c r="K3" s="3"/>
    </row>
    <row r="4" spans="1:10" ht="12.75">
      <c r="A4" s="65"/>
      <c r="D4" s="6">
        <v>340.5</v>
      </c>
      <c r="E4" s="5"/>
      <c r="G4" s="5">
        <v>1945</v>
      </c>
      <c r="H4" s="5"/>
      <c r="I4" s="5"/>
      <c r="J4" s="6">
        <f>SUM(D4:G4)</f>
        <v>2285.5</v>
      </c>
    </row>
    <row r="5" spans="1:11" ht="12.75">
      <c r="A5" s="229" t="s">
        <v>57</v>
      </c>
      <c r="B5" s="229" t="s">
        <v>55</v>
      </c>
      <c r="C5" s="159" t="s">
        <v>0</v>
      </c>
      <c r="D5" s="9"/>
      <c r="E5" s="10"/>
      <c r="F5" s="159" t="s">
        <v>1</v>
      </c>
      <c r="G5" s="9"/>
      <c r="H5" s="10"/>
      <c r="I5" s="8" t="s">
        <v>2</v>
      </c>
      <c r="J5" s="9"/>
      <c r="K5" s="10"/>
    </row>
    <row r="6" spans="1:11" ht="26.25" customHeight="1">
      <c r="A6" s="230"/>
      <c r="B6" s="230"/>
      <c r="C6" s="160" t="s">
        <v>3</v>
      </c>
      <c r="D6" s="30" t="s">
        <v>4</v>
      </c>
      <c r="E6" s="30" t="s">
        <v>5</v>
      </c>
      <c r="F6" s="160" t="s">
        <v>3</v>
      </c>
      <c r="G6" s="30" t="s">
        <v>4</v>
      </c>
      <c r="H6" s="30" t="s">
        <v>5</v>
      </c>
      <c r="I6" s="30" t="s">
        <v>3</v>
      </c>
      <c r="J6" s="30" t="s">
        <v>4</v>
      </c>
      <c r="K6" s="30" t="s">
        <v>5</v>
      </c>
    </row>
    <row r="7" spans="1:11" s="121" customFormat="1" ht="15" thickBot="1">
      <c r="A7" s="261" t="s">
        <v>6</v>
      </c>
      <c r="B7" s="126" t="s">
        <v>7</v>
      </c>
      <c r="C7" s="82"/>
      <c r="D7" s="56">
        <f aca="true" t="shared" si="0" ref="D7:D36">C7*1000/$D$4</f>
        <v>0</v>
      </c>
      <c r="E7" s="56">
        <f aca="true" t="shared" si="1" ref="E7:E36">C7*100/C$36</f>
        <v>0</v>
      </c>
      <c r="F7" s="82"/>
      <c r="G7" s="56">
        <f aca="true" t="shared" si="2" ref="G7:G36">F7*1000/$G$4</f>
        <v>0</v>
      </c>
      <c r="H7" s="56">
        <f aca="true" t="shared" si="3" ref="H7:H36">F7*100/F$36</f>
        <v>0</v>
      </c>
      <c r="I7" s="117">
        <f aca="true" t="shared" si="4" ref="I7:I35">C7+F7</f>
        <v>0</v>
      </c>
      <c r="J7" s="56">
        <f aca="true" t="shared" si="5" ref="J7:J36">I7*1000/$J$4</f>
        <v>0</v>
      </c>
      <c r="K7" s="56">
        <f aca="true" t="shared" si="6" ref="K7:K36">I7*100/I$36</f>
        <v>0</v>
      </c>
    </row>
    <row r="8" spans="1:11" ht="12.75">
      <c r="A8" s="262"/>
      <c r="B8" s="69" t="s">
        <v>8</v>
      </c>
      <c r="C8" s="192"/>
      <c r="D8" s="92">
        <f t="shared" si="0"/>
        <v>0</v>
      </c>
      <c r="E8" s="92">
        <f t="shared" si="1"/>
        <v>0</v>
      </c>
      <c r="F8" s="192"/>
      <c r="G8" s="92">
        <f t="shared" si="2"/>
        <v>0</v>
      </c>
      <c r="H8" s="92">
        <f t="shared" si="3"/>
        <v>0</v>
      </c>
      <c r="I8" s="90">
        <f t="shared" si="4"/>
        <v>0</v>
      </c>
      <c r="J8" s="92">
        <f t="shared" si="5"/>
        <v>0</v>
      </c>
      <c r="K8" s="92">
        <f t="shared" si="6"/>
        <v>0</v>
      </c>
    </row>
    <row r="9" spans="1:11" s="121" customFormat="1" ht="15.75" customHeight="1" thickBot="1">
      <c r="A9" s="261" t="s">
        <v>9</v>
      </c>
      <c r="B9" s="126" t="s">
        <v>10</v>
      </c>
      <c r="C9" s="82"/>
      <c r="D9" s="56">
        <f t="shared" si="0"/>
        <v>0</v>
      </c>
      <c r="E9" s="56">
        <f t="shared" si="1"/>
        <v>0</v>
      </c>
      <c r="F9" s="82"/>
      <c r="G9" s="56">
        <f t="shared" si="2"/>
        <v>0</v>
      </c>
      <c r="H9" s="56">
        <f t="shared" si="3"/>
        <v>0</v>
      </c>
      <c r="I9" s="117">
        <f t="shared" si="4"/>
        <v>0</v>
      </c>
      <c r="J9" s="56">
        <f t="shared" si="5"/>
        <v>0</v>
      </c>
      <c r="K9" s="56">
        <f t="shared" si="6"/>
        <v>0</v>
      </c>
    </row>
    <row r="10" spans="1:11" ht="12.75">
      <c r="A10" s="262"/>
      <c r="B10" s="69" t="s">
        <v>11</v>
      </c>
      <c r="C10" s="192"/>
      <c r="D10" s="92">
        <f t="shared" si="0"/>
        <v>0</v>
      </c>
      <c r="E10" s="92">
        <f t="shared" si="1"/>
        <v>0</v>
      </c>
      <c r="F10" s="192"/>
      <c r="G10" s="92">
        <f t="shared" si="2"/>
        <v>0</v>
      </c>
      <c r="H10" s="92">
        <f t="shared" si="3"/>
        <v>0</v>
      </c>
      <c r="I10" s="90">
        <f t="shared" si="4"/>
        <v>0</v>
      </c>
      <c r="J10" s="92">
        <f t="shared" si="5"/>
        <v>0</v>
      </c>
      <c r="K10" s="92">
        <f t="shared" si="6"/>
        <v>0</v>
      </c>
    </row>
    <row r="11" spans="1:11" s="121" customFormat="1" ht="17.25" customHeight="1">
      <c r="A11" s="120" t="s">
        <v>12</v>
      </c>
      <c r="B11" s="57" t="s">
        <v>13</v>
      </c>
      <c r="C11" s="61"/>
      <c r="D11" s="21">
        <f t="shared" si="0"/>
        <v>0</v>
      </c>
      <c r="E11" s="21">
        <f t="shared" si="1"/>
        <v>0</v>
      </c>
      <c r="F11" s="61"/>
      <c r="G11" s="21">
        <f t="shared" si="2"/>
        <v>0</v>
      </c>
      <c r="H11" s="21">
        <f t="shared" si="3"/>
        <v>0</v>
      </c>
      <c r="I11" s="118">
        <f t="shared" si="4"/>
        <v>0</v>
      </c>
      <c r="J11" s="21">
        <f t="shared" si="5"/>
        <v>0</v>
      </c>
      <c r="K11" s="21">
        <f t="shared" si="6"/>
        <v>0</v>
      </c>
    </row>
    <row r="12" spans="1:11" s="121" customFormat="1" ht="23.25" customHeight="1" thickBot="1">
      <c r="A12" s="261" t="s">
        <v>14</v>
      </c>
      <c r="B12" s="126" t="s">
        <v>63</v>
      </c>
      <c r="C12" s="82"/>
      <c r="D12" s="56">
        <f t="shared" si="0"/>
        <v>0</v>
      </c>
      <c r="E12" s="56">
        <f t="shared" si="1"/>
        <v>0</v>
      </c>
      <c r="F12" s="82"/>
      <c r="G12" s="56">
        <f t="shared" si="2"/>
        <v>0</v>
      </c>
      <c r="H12" s="56">
        <f t="shared" si="3"/>
        <v>0</v>
      </c>
      <c r="I12" s="117">
        <f t="shared" si="4"/>
        <v>0</v>
      </c>
      <c r="J12" s="56">
        <f t="shared" si="5"/>
        <v>0</v>
      </c>
      <c r="K12" s="56">
        <f t="shared" si="6"/>
        <v>0</v>
      </c>
    </row>
    <row r="13" spans="1:11" ht="12.75">
      <c r="A13" s="262"/>
      <c r="B13" s="127" t="s">
        <v>16</v>
      </c>
      <c r="C13" s="192"/>
      <c r="D13" s="92">
        <f t="shared" si="0"/>
        <v>0</v>
      </c>
      <c r="E13" s="92">
        <f t="shared" si="1"/>
        <v>0</v>
      </c>
      <c r="F13" s="192"/>
      <c r="G13" s="92">
        <f t="shared" si="2"/>
        <v>0</v>
      </c>
      <c r="H13" s="92">
        <f t="shared" si="3"/>
        <v>0</v>
      </c>
      <c r="I13" s="90">
        <f t="shared" si="4"/>
        <v>0</v>
      </c>
      <c r="J13" s="92">
        <f t="shared" si="5"/>
        <v>0</v>
      </c>
      <c r="K13" s="92">
        <f t="shared" si="6"/>
        <v>0</v>
      </c>
    </row>
    <row r="14" spans="1:11" s="121" customFormat="1" ht="14.25">
      <c r="A14" s="122" t="s">
        <v>17</v>
      </c>
      <c r="B14" s="13" t="s">
        <v>18</v>
      </c>
      <c r="C14" s="61"/>
      <c r="D14" s="21">
        <f t="shared" si="0"/>
        <v>0</v>
      </c>
      <c r="E14" s="21">
        <f t="shared" si="1"/>
        <v>0</v>
      </c>
      <c r="F14" s="61">
        <v>80</v>
      </c>
      <c r="G14" s="21">
        <f t="shared" si="2"/>
        <v>41.131105398457585</v>
      </c>
      <c r="H14" s="21">
        <f t="shared" si="3"/>
        <v>8.032128514056225</v>
      </c>
      <c r="I14" s="118">
        <f t="shared" si="4"/>
        <v>80</v>
      </c>
      <c r="J14" s="21">
        <f t="shared" si="5"/>
        <v>35.00328155764603</v>
      </c>
      <c r="K14" s="21">
        <f t="shared" si="6"/>
        <v>7.774538386783285</v>
      </c>
    </row>
    <row r="15" spans="1:11" s="121" customFormat="1" ht="14.25">
      <c r="A15" s="122" t="s">
        <v>19</v>
      </c>
      <c r="B15" s="13" t="s">
        <v>20</v>
      </c>
      <c r="C15" s="61"/>
      <c r="D15" s="21">
        <f t="shared" si="0"/>
        <v>0</v>
      </c>
      <c r="E15" s="21">
        <f t="shared" si="1"/>
        <v>0</v>
      </c>
      <c r="F15" s="61">
        <v>20</v>
      </c>
      <c r="G15" s="21">
        <f t="shared" si="2"/>
        <v>10.282776349614396</v>
      </c>
      <c r="H15" s="21">
        <f t="shared" si="3"/>
        <v>2.0080321285140563</v>
      </c>
      <c r="I15" s="118">
        <f t="shared" si="4"/>
        <v>20</v>
      </c>
      <c r="J15" s="21">
        <f t="shared" si="5"/>
        <v>8.750820389411507</v>
      </c>
      <c r="K15" s="21">
        <f t="shared" si="6"/>
        <v>1.9436345966958213</v>
      </c>
    </row>
    <row r="16" spans="1:11" s="121" customFormat="1" ht="14.25">
      <c r="A16" s="120" t="s">
        <v>21</v>
      </c>
      <c r="B16" s="46" t="s">
        <v>22</v>
      </c>
      <c r="C16" s="61"/>
      <c r="D16" s="21">
        <f t="shared" si="0"/>
        <v>0</v>
      </c>
      <c r="E16" s="21">
        <f t="shared" si="1"/>
        <v>0</v>
      </c>
      <c r="F16" s="61">
        <v>45</v>
      </c>
      <c r="G16" s="21">
        <f t="shared" si="2"/>
        <v>23.13624678663239</v>
      </c>
      <c r="H16" s="21">
        <f t="shared" si="3"/>
        <v>4.518072289156627</v>
      </c>
      <c r="I16" s="118">
        <f t="shared" si="4"/>
        <v>45</v>
      </c>
      <c r="J16" s="21">
        <f t="shared" si="5"/>
        <v>19.689345876175892</v>
      </c>
      <c r="K16" s="21">
        <f t="shared" si="6"/>
        <v>4.373177842565598</v>
      </c>
    </row>
    <row r="17" spans="1:11" s="121" customFormat="1" ht="14.25">
      <c r="A17" s="122" t="s">
        <v>23</v>
      </c>
      <c r="B17" s="13" t="s">
        <v>24</v>
      </c>
      <c r="C17" s="61"/>
      <c r="D17" s="21">
        <f t="shared" si="0"/>
        <v>0</v>
      </c>
      <c r="E17" s="21">
        <f t="shared" si="1"/>
        <v>0</v>
      </c>
      <c r="F17" s="61">
        <v>15</v>
      </c>
      <c r="G17" s="21">
        <f t="shared" si="2"/>
        <v>7.712082262210797</v>
      </c>
      <c r="H17" s="21">
        <f t="shared" si="3"/>
        <v>1.5060240963855422</v>
      </c>
      <c r="I17" s="118">
        <f t="shared" si="4"/>
        <v>15</v>
      </c>
      <c r="J17" s="21">
        <f t="shared" si="5"/>
        <v>6.56311529205863</v>
      </c>
      <c r="K17" s="21">
        <f t="shared" si="6"/>
        <v>1.4577259475218658</v>
      </c>
    </row>
    <row r="18" spans="1:11" s="121" customFormat="1" ht="18" customHeight="1" thickBot="1">
      <c r="A18" s="263" t="s">
        <v>25</v>
      </c>
      <c r="B18" s="72" t="s">
        <v>26</v>
      </c>
      <c r="C18" s="82"/>
      <c r="D18" s="56">
        <f t="shared" si="0"/>
        <v>0</v>
      </c>
      <c r="E18" s="56">
        <f t="shared" si="1"/>
        <v>0</v>
      </c>
      <c r="F18" s="82">
        <v>400</v>
      </c>
      <c r="G18" s="56">
        <f t="shared" si="2"/>
        <v>205.65552699228792</v>
      </c>
      <c r="H18" s="56">
        <f t="shared" si="3"/>
        <v>40.16064257028113</v>
      </c>
      <c r="I18" s="117">
        <f t="shared" si="4"/>
        <v>400</v>
      </c>
      <c r="J18" s="56">
        <f t="shared" si="5"/>
        <v>175.01640778823014</v>
      </c>
      <c r="K18" s="56">
        <f t="shared" si="6"/>
        <v>38.87269193391642</v>
      </c>
    </row>
    <row r="19" spans="1:11" ht="12.75">
      <c r="A19" s="264"/>
      <c r="B19" s="69" t="s">
        <v>27</v>
      </c>
      <c r="C19" s="192"/>
      <c r="D19" s="92">
        <f t="shared" si="0"/>
        <v>0</v>
      </c>
      <c r="E19" s="92">
        <f t="shared" si="1"/>
        <v>0</v>
      </c>
      <c r="F19" s="192">
        <v>290</v>
      </c>
      <c r="G19" s="92">
        <f t="shared" si="2"/>
        <v>149.10025706940874</v>
      </c>
      <c r="H19" s="92">
        <f t="shared" si="3"/>
        <v>29.116465863453815</v>
      </c>
      <c r="I19" s="90">
        <f t="shared" si="4"/>
        <v>290</v>
      </c>
      <c r="J19" s="92">
        <f t="shared" si="5"/>
        <v>126.88689564646685</v>
      </c>
      <c r="K19" s="92">
        <f t="shared" si="6"/>
        <v>28.182701652089406</v>
      </c>
    </row>
    <row r="20" spans="1:11" ht="12.75">
      <c r="A20" s="264"/>
      <c r="B20" s="128" t="s">
        <v>62</v>
      </c>
      <c r="C20" s="195"/>
      <c r="D20" s="113">
        <f t="shared" si="0"/>
        <v>0</v>
      </c>
      <c r="E20" s="113">
        <f t="shared" si="1"/>
        <v>0</v>
      </c>
      <c r="F20" s="195">
        <v>5</v>
      </c>
      <c r="G20" s="113">
        <f t="shared" si="2"/>
        <v>2.570694087403599</v>
      </c>
      <c r="H20" s="113">
        <f t="shared" si="3"/>
        <v>0.5020080321285141</v>
      </c>
      <c r="I20" s="119">
        <f t="shared" si="4"/>
        <v>5</v>
      </c>
      <c r="J20" s="113">
        <f t="shared" si="5"/>
        <v>2.1877050973528767</v>
      </c>
      <c r="K20" s="113">
        <f t="shared" si="6"/>
        <v>0.4859086491739553</v>
      </c>
    </row>
    <row r="21" spans="1:11" ht="12.75">
      <c r="A21" s="265"/>
      <c r="B21" s="129" t="s">
        <v>28</v>
      </c>
      <c r="C21" s="195"/>
      <c r="D21" s="113">
        <f t="shared" si="0"/>
        <v>0</v>
      </c>
      <c r="E21" s="113">
        <f t="shared" si="1"/>
        <v>0</v>
      </c>
      <c r="F21" s="195">
        <v>20</v>
      </c>
      <c r="G21" s="113">
        <f t="shared" si="2"/>
        <v>10.282776349614396</v>
      </c>
      <c r="H21" s="113">
        <f t="shared" si="3"/>
        <v>2.0080321285140563</v>
      </c>
      <c r="I21" s="119">
        <f t="shared" si="4"/>
        <v>20</v>
      </c>
      <c r="J21" s="113">
        <f t="shared" si="5"/>
        <v>8.750820389411507</v>
      </c>
      <c r="K21" s="113">
        <f t="shared" si="6"/>
        <v>1.9436345966958213</v>
      </c>
    </row>
    <row r="22" spans="1:11" s="121" customFormat="1" ht="19.5" customHeight="1" thickBot="1">
      <c r="A22" s="263" t="s">
        <v>29</v>
      </c>
      <c r="B22" s="125" t="s">
        <v>30</v>
      </c>
      <c r="C22" s="82">
        <v>33</v>
      </c>
      <c r="D22" s="56">
        <f t="shared" si="0"/>
        <v>96.91629955947137</v>
      </c>
      <c r="E22" s="56">
        <f t="shared" si="1"/>
        <v>100</v>
      </c>
      <c r="F22" s="82">
        <v>300</v>
      </c>
      <c r="G22" s="56">
        <f t="shared" si="2"/>
        <v>154.24164524421593</v>
      </c>
      <c r="H22" s="56">
        <f t="shared" si="3"/>
        <v>30.120481927710845</v>
      </c>
      <c r="I22" s="117">
        <f t="shared" si="4"/>
        <v>333</v>
      </c>
      <c r="J22" s="56">
        <f t="shared" si="5"/>
        <v>145.7011594837016</v>
      </c>
      <c r="K22" s="56">
        <f t="shared" si="6"/>
        <v>32.36151603498542</v>
      </c>
    </row>
    <row r="23" spans="1:11" ht="12.75">
      <c r="A23" s="264"/>
      <c r="B23" s="69" t="s">
        <v>31</v>
      </c>
      <c r="C23" s="192">
        <v>20</v>
      </c>
      <c r="D23" s="92">
        <f t="shared" si="0"/>
        <v>58.737151248164466</v>
      </c>
      <c r="E23" s="92">
        <f t="shared" si="1"/>
        <v>60.60606060606061</v>
      </c>
      <c r="F23" s="192">
        <v>150</v>
      </c>
      <c r="G23" s="92">
        <f t="shared" si="2"/>
        <v>77.12082262210797</v>
      </c>
      <c r="H23" s="92">
        <f t="shared" si="3"/>
        <v>15.060240963855422</v>
      </c>
      <c r="I23" s="90">
        <f t="shared" si="4"/>
        <v>170</v>
      </c>
      <c r="J23" s="92">
        <f t="shared" si="5"/>
        <v>74.38197330999782</v>
      </c>
      <c r="K23" s="92">
        <f t="shared" si="6"/>
        <v>16.52089407191448</v>
      </c>
    </row>
    <row r="24" spans="1:11" ht="12.75">
      <c r="A24" s="264"/>
      <c r="B24" s="130" t="s">
        <v>53</v>
      </c>
      <c r="C24" s="195"/>
      <c r="D24" s="113">
        <f t="shared" si="0"/>
        <v>0</v>
      </c>
      <c r="E24" s="113">
        <f t="shared" si="1"/>
        <v>0</v>
      </c>
      <c r="F24" s="195">
        <v>50</v>
      </c>
      <c r="G24" s="113">
        <f t="shared" si="2"/>
        <v>25.70694087403599</v>
      </c>
      <c r="H24" s="113">
        <f t="shared" si="3"/>
        <v>5.020080321285141</v>
      </c>
      <c r="I24" s="119">
        <f t="shared" si="4"/>
        <v>50</v>
      </c>
      <c r="J24" s="113">
        <f t="shared" si="5"/>
        <v>21.877050973528767</v>
      </c>
      <c r="K24" s="113">
        <f t="shared" si="6"/>
        <v>4.859086491739553</v>
      </c>
    </row>
    <row r="25" spans="1:11" ht="12.75">
      <c r="A25" s="265"/>
      <c r="B25" s="130" t="s">
        <v>54</v>
      </c>
      <c r="C25" s="195">
        <v>10</v>
      </c>
      <c r="D25" s="113">
        <f t="shared" si="0"/>
        <v>29.368575624082233</v>
      </c>
      <c r="E25" s="113">
        <f t="shared" si="1"/>
        <v>30.303030303030305</v>
      </c>
      <c r="F25" s="195">
        <v>40</v>
      </c>
      <c r="G25" s="113">
        <f t="shared" si="2"/>
        <v>20.565552699228792</v>
      </c>
      <c r="H25" s="113">
        <f t="shared" si="3"/>
        <v>4.016064257028113</v>
      </c>
      <c r="I25" s="119">
        <f t="shared" si="4"/>
        <v>50</v>
      </c>
      <c r="J25" s="113">
        <f t="shared" si="5"/>
        <v>21.877050973528767</v>
      </c>
      <c r="K25" s="113">
        <f t="shared" si="6"/>
        <v>4.859086491739553</v>
      </c>
    </row>
    <row r="26" spans="1:11" s="121" customFormat="1" ht="18.75" customHeight="1">
      <c r="A26" s="120" t="s">
        <v>32</v>
      </c>
      <c r="B26" s="57" t="s">
        <v>33</v>
      </c>
      <c r="C26" s="61"/>
      <c r="D26" s="21">
        <f t="shared" si="0"/>
        <v>0</v>
      </c>
      <c r="E26" s="21">
        <f t="shared" si="1"/>
        <v>0</v>
      </c>
      <c r="F26" s="61">
        <v>20</v>
      </c>
      <c r="G26" s="21">
        <f t="shared" si="2"/>
        <v>10.282776349614396</v>
      </c>
      <c r="H26" s="21">
        <f t="shared" si="3"/>
        <v>2.0080321285140563</v>
      </c>
      <c r="I26" s="118">
        <f t="shared" si="4"/>
        <v>20</v>
      </c>
      <c r="J26" s="21">
        <f t="shared" si="5"/>
        <v>8.750820389411507</v>
      </c>
      <c r="K26" s="21">
        <f t="shared" si="6"/>
        <v>1.9436345966958213</v>
      </c>
    </row>
    <row r="27" spans="1:11" s="121" customFormat="1" ht="14.25">
      <c r="A27" s="120" t="s">
        <v>34</v>
      </c>
      <c r="B27" s="57" t="s">
        <v>35</v>
      </c>
      <c r="C27" s="61"/>
      <c r="D27" s="21">
        <f t="shared" si="0"/>
        <v>0</v>
      </c>
      <c r="E27" s="21">
        <f t="shared" si="1"/>
        <v>0</v>
      </c>
      <c r="F27" s="61">
        <v>50</v>
      </c>
      <c r="G27" s="21">
        <f t="shared" si="2"/>
        <v>25.70694087403599</v>
      </c>
      <c r="H27" s="21">
        <f t="shared" si="3"/>
        <v>5.020080321285141</v>
      </c>
      <c r="I27" s="118">
        <f t="shared" si="4"/>
        <v>50</v>
      </c>
      <c r="J27" s="21">
        <f t="shared" si="5"/>
        <v>21.877050973528767</v>
      </c>
      <c r="K27" s="21">
        <f t="shared" si="6"/>
        <v>4.859086491739553</v>
      </c>
    </row>
    <row r="28" spans="1:11" s="121" customFormat="1" ht="24" customHeight="1">
      <c r="A28" s="120" t="s">
        <v>36</v>
      </c>
      <c r="B28" s="57" t="s">
        <v>60</v>
      </c>
      <c r="C28" s="61"/>
      <c r="D28" s="21">
        <f t="shared" si="0"/>
        <v>0</v>
      </c>
      <c r="E28" s="21">
        <f t="shared" si="1"/>
        <v>0</v>
      </c>
      <c r="F28" s="61"/>
      <c r="G28" s="21">
        <f t="shared" si="2"/>
        <v>0</v>
      </c>
      <c r="H28" s="21">
        <f t="shared" si="3"/>
        <v>0</v>
      </c>
      <c r="I28" s="118">
        <f t="shared" si="4"/>
        <v>0</v>
      </c>
      <c r="J28" s="21">
        <f t="shared" si="5"/>
        <v>0</v>
      </c>
      <c r="K28" s="21">
        <f t="shared" si="6"/>
        <v>0</v>
      </c>
    </row>
    <row r="29" spans="1:11" s="121" customFormat="1" ht="15" thickBot="1">
      <c r="A29" s="261" t="s">
        <v>38</v>
      </c>
      <c r="B29" s="72" t="s">
        <v>39</v>
      </c>
      <c r="C29" s="82"/>
      <c r="D29" s="56">
        <f t="shared" si="0"/>
        <v>0</v>
      </c>
      <c r="E29" s="56">
        <f t="shared" si="1"/>
        <v>0</v>
      </c>
      <c r="F29" s="82">
        <v>16</v>
      </c>
      <c r="G29" s="56">
        <f t="shared" si="2"/>
        <v>8.226221079691516</v>
      </c>
      <c r="H29" s="56">
        <f t="shared" si="3"/>
        <v>1.606425702811245</v>
      </c>
      <c r="I29" s="117">
        <f t="shared" si="4"/>
        <v>16</v>
      </c>
      <c r="J29" s="56">
        <f t="shared" si="5"/>
        <v>7.000656311529206</v>
      </c>
      <c r="K29" s="56">
        <f t="shared" si="6"/>
        <v>1.554907677356657</v>
      </c>
    </row>
    <row r="30" spans="1:11" ht="12.75">
      <c r="A30" s="262"/>
      <c r="B30" s="127" t="s">
        <v>40</v>
      </c>
      <c r="C30" s="192"/>
      <c r="D30" s="92">
        <f t="shared" si="0"/>
        <v>0</v>
      </c>
      <c r="E30" s="92">
        <f t="shared" si="1"/>
        <v>0</v>
      </c>
      <c r="F30" s="192">
        <v>13</v>
      </c>
      <c r="G30" s="92">
        <f t="shared" si="2"/>
        <v>6.683804627249358</v>
      </c>
      <c r="H30" s="92">
        <f t="shared" si="3"/>
        <v>1.3052208835341366</v>
      </c>
      <c r="I30" s="90">
        <f t="shared" si="4"/>
        <v>13</v>
      </c>
      <c r="J30" s="92">
        <f t="shared" si="5"/>
        <v>5.68803325311748</v>
      </c>
      <c r="K30" s="92">
        <f t="shared" si="6"/>
        <v>1.2633624878522838</v>
      </c>
    </row>
    <row r="31" spans="1:11" s="121" customFormat="1" ht="20.25" customHeight="1">
      <c r="A31" s="120" t="s">
        <v>41</v>
      </c>
      <c r="B31" s="57" t="s">
        <v>42</v>
      </c>
      <c r="C31" s="61"/>
      <c r="D31" s="21">
        <f t="shared" si="0"/>
        <v>0</v>
      </c>
      <c r="E31" s="21">
        <f t="shared" si="1"/>
        <v>0</v>
      </c>
      <c r="F31" s="61"/>
      <c r="G31" s="21">
        <f t="shared" si="2"/>
        <v>0</v>
      </c>
      <c r="H31" s="21">
        <f t="shared" si="3"/>
        <v>0</v>
      </c>
      <c r="I31" s="118">
        <f t="shared" si="4"/>
        <v>0</v>
      </c>
      <c r="J31" s="21">
        <f t="shared" si="5"/>
        <v>0</v>
      </c>
      <c r="K31" s="21">
        <f t="shared" si="6"/>
        <v>0</v>
      </c>
    </row>
    <row r="32" spans="1:11" s="121" customFormat="1" ht="21.75" customHeight="1">
      <c r="A32" s="120" t="s">
        <v>43</v>
      </c>
      <c r="B32" s="57" t="s">
        <v>64</v>
      </c>
      <c r="C32" s="61"/>
      <c r="D32" s="21">
        <f t="shared" si="0"/>
        <v>0</v>
      </c>
      <c r="E32" s="21">
        <f t="shared" si="1"/>
        <v>0</v>
      </c>
      <c r="F32" s="61"/>
      <c r="G32" s="21">
        <f t="shared" si="2"/>
        <v>0</v>
      </c>
      <c r="H32" s="21">
        <f t="shared" si="3"/>
        <v>0</v>
      </c>
      <c r="I32" s="118">
        <f t="shared" si="4"/>
        <v>0</v>
      </c>
      <c r="J32" s="21">
        <f t="shared" si="5"/>
        <v>0</v>
      </c>
      <c r="K32" s="21">
        <f t="shared" si="6"/>
        <v>0</v>
      </c>
    </row>
    <row r="33" spans="1:11" s="121" customFormat="1" ht="14.25">
      <c r="A33" s="120" t="s">
        <v>45</v>
      </c>
      <c r="B33" s="57" t="s">
        <v>46</v>
      </c>
      <c r="C33" s="61"/>
      <c r="D33" s="21">
        <f t="shared" si="0"/>
        <v>0</v>
      </c>
      <c r="E33" s="21">
        <f t="shared" si="1"/>
        <v>0</v>
      </c>
      <c r="F33" s="61"/>
      <c r="G33" s="21">
        <f t="shared" si="2"/>
        <v>0</v>
      </c>
      <c r="H33" s="21">
        <f t="shared" si="3"/>
        <v>0</v>
      </c>
      <c r="I33" s="118">
        <f t="shared" si="4"/>
        <v>0</v>
      </c>
      <c r="J33" s="21">
        <f t="shared" si="5"/>
        <v>0</v>
      </c>
      <c r="K33" s="21">
        <f t="shared" si="6"/>
        <v>0</v>
      </c>
    </row>
    <row r="34" spans="1:11" s="121" customFormat="1" ht="14.25">
      <c r="A34" s="120" t="s">
        <v>47</v>
      </c>
      <c r="B34" s="57" t="s">
        <v>48</v>
      </c>
      <c r="C34" s="61"/>
      <c r="D34" s="21">
        <f t="shared" si="0"/>
        <v>0</v>
      </c>
      <c r="E34" s="21">
        <f t="shared" si="1"/>
        <v>0</v>
      </c>
      <c r="F34" s="61">
        <v>30</v>
      </c>
      <c r="G34" s="21">
        <f t="shared" si="2"/>
        <v>15.424164524421593</v>
      </c>
      <c r="H34" s="21">
        <f t="shared" si="3"/>
        <v>3.0120481927710845</v>
      </c>
      <c r="I34" s="118">
        <f t="shared" si="4"/>
        <v>30</v>
      </c>
      <c r="J34" s="21">
        <f t="shared" si="5"/>
        <v>13.12623058411726</v>
      </c>
      <c r="K34" s="21">
        <f t="shared" si="6"/>
        <v>2.9154518950437316</v>
      </c>
    </row>
    <row r="35" spans="1:11" s="121" customFormat="1" ht="15" thickBot="1">
      <c r="A35" s="124" t="s">
        <v>49</v>
      </c>
      <c r="B35" s="126" t="s">
        <v>50</v>
      </c>
      <c r="C35" s="82"/>
      <c r="D35" s="56">
        <f t="shared" si="0"/>
        <v>0</v>
      </c>
      <c r="E35" s="56">
        <f t="shared" si="1"/>
        <v>0</v>
      </c>
      <c r="F35" s="82">
        <v>20</v>
      </c>
      <c r="G35" s="56">
        <f t="shared" si="2"/>
        <v>10.282776349614396</v>
      </c>
      <c r="H35" s="56">
        <f t="shared" si="3"/>
        <v>2.0080321285140563</v>
      </c>
      <c r="I35" s="117">
        <f t="shared" si="4"/>
        <v>20</v>
      </c>
      <c r="J35" s="56">
        <f t="shared" si="5"/>
        <v>8.750820389411507</v>
      </c>
      <c r="K35" s="56">
        <f t="shared" si="6"/>
        <v>1.9436345966958213</v>
      </c>
    </row>
    <row r="36" spans="1:11" ht="15">
      <c r="A36" s="66"/>
      <c r="B36" s="123" t="s">
        <v>51</v>
      </c>
      <c r="C36" s="196">
        <f>C7+C9+C11+C12+SUM(C14:C18)+C22+SUM(C26:C29)+SUM(C31:C35)</f>
        <v>33</v>
      </c>
      <c r="D36" s="100">
        <f t="shared" si="0"/>
        <v>96.91629955947137</v>
      </c>
      <c r="E36" s="100">
        <f t="shared" si="1"/>
        <v>100</v>
      </c>
      <c r="F36" s="196">
        <f>F7+F9+F11+F12+SUM(F14:F18)+F22+SUM(F26:F29)+SUM(F31:F35)</f>
        <v>996</v>
      </c>
      <c r="G36" s="100">
        <f t="shared" si="2"/>
        <v>512.0822622107969</v>
      </c>
      <c r="H36" s="100">
        <f t="shared" si="3"/>
        <v>100</v>
      </c>
      <c r="I36" s="131">
        <f>I7+I9+I11+I12+SUM(I14:I18)+I22+SUM(I26:I29)+SUM(I31:I35)</f>
        <v>1029</v>
      </c>
      <c r="J36" s="100">
        <f t="shared" si="5"/>
        <v>450.2297090352221</v>
      </c>
      <c r="K36" s="100">
        <f t="shared" si="6"/>
        <v>100</v>
      </c>
    </row>
    <row r="37" ht="12.75">
      <c r="B37" s="214"/>
    </row>
    <row r="38" ht="12.75">
      <c r="B38" s="214" t="s">
        <v>77</v>
      </c>
    </row>
  </sheetData>
  <sheetProtection/>
  <mergeCells count="9">
    <mergeCell ref="A2:K2"/>
    <mergeCell ref="A12:A13"/>
    <mergeCell ref="A18:A21"/>
    <mergeCell ref="A22:A25"/>
    <mergeCell ref="A29:A30"/>
    <mergeCell ref="A5:A6"/>
    <mergeCell ref="B5:B6"/>
    <mergeCell ref="A7:A8"/>
    <mergeCell ref="A9:A10"/>
  </mergeCells>
  <printOptions horizontalCentered="1" verticalCentered="1"/>
  <pageMargins left="0.7480314960629921" right="0.7480314960629921" top="0.15748031496062992" bottom="0.3937007874015748" header="0" footer="0"/>
  <pageSetup horizontalDpi="1200" verticalDpi="1200" orientation="landscape" paperSize="9" scale="85" r:id="rId1"/>
  <headerFooter alignWithMargins="0">
    <oddFooter>&amp;L&amp;Z&amp;F *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2:K3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6.00390625" style="28" customWidth="1"/>
    <col min="2" max="2" width="53.7109375" style="0" customWidth="1"/>
    <col min="3" max="3" width="9.57421875" style="0" bestFit="1" customWidth="1"/>
    <col min="4" max="4" width="10.421875" style="0" customWidth="1"/>
    <col min="6" max="6" width="9.57421875" style="0" bestFit="1" customWidth="1"/>
    <col min="7" max="7" width="10.421875" style="0" customWidth="1"/>
    <col min="9" max="9" width="9.57421875" style="0" bestFit="1" customWidth="1"/>
    <col min="10" max="10" width="10.00390625" style="0" customWidth="1"/>
  </cols>
  <sheetData>
    <row r="1" ht="9" customHeight="1"/>
    <row r="2" spans="1:11" ht="12.75">
      <c r="A2" s="64" t="s">
        <v>81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8.25" customHeight="1">
      <c r="A3" s="64"/>
      <c r="B3" s="1"/>
      <c r="C3" s="1"/>
      <c r="D3" s="1"/>
      <c r="E3" s="1"/>
      <c r="F3" s="1"/>
      <c r="G3" s="1"/>
      <c r="H3" s="3"/>
      <c r="I3" s="3"/>
      <c r="J3" s="3"/>
      <c r="K3" s="3"/>
    </row>
    <row r="4" spans="1:10" ht="12.75">
      <c r="A4" s="65"/>
      <c r="C4" s="5"/>
      <c r="D4" s="6">
        <v>36217.5</v>
      </c>
      <c r="E4" s="5"/>
      <c r="F4" s="5"/>
      <c r="G4" s="5">
        <v>201202.5</v>
      </c>
      <c r="H4" s="5"/>
      <c r="I4" s="5"/>
      <c r="J4" s="6">
        <f>SUM(D4:G4)</f>
        <v>237420</v>
      </c>
    </row>
    <row r="5" spans="1:11" ht="12.75">
      <c r="A5" s="229" t="s">
        <v>57</v>
      </c>
      <c r="B5" s="229" t="s">
        <v>55</v>
      </c>
      <c r="C5" s="8" t="s">
        <v>0</v>
      </c>
      <c r="D5" s="9"/>
      <c r="E5" s="10"/>
      <c r="F5" s="8" t="s">
        <v>1</v>
      </c>
      <c r="G5" s="9"/>
      <c r="H5" s="10"/>
      <c r="I5" s="8" t="s">
        <v>2</v>
      </c>
      <c r="J5" s="9"/>
      <c r="K5" s="10"/>
    </row>
    <row r="6" spans="1:11" ht="29.25" customHeight="1">
      <c r="A6" s="230"/>
      <c r="B6" s="230"/>
      <c r="C6" s="30" t="s">
        <v>3</v>
      </c>
      <c r="D6" s="30" t="s">
        <v>4</v>
      </c>
      <c r="E6" s="30" t="s">
        <v>5</v>
      </c>
      <c r="F6" s="30" t="s">
        <v>3</v>
      </c>
      <c r="G6" s="30" t="s">
        <v>4</v>
      </c>
      <c r="H6" s="30" t="s">
        <v>5</v>
      </c>
      <c r="I6" s="30" t="s">
        <v>3</v>
      </c>
      <c r="J6" s="30" t="s">
        <v>4</v>
      </c>
      <c r="K6" s="30" t="s">
        <v>5</v>
      </c>
    </row>
    <row r="7" spans="1:11" ht="15" thickBot="1">
      <c r="A7" s="223" t="s">
        <v>6</v>
      </c>
      <c r="B7" s="36" t="s">
        <v>7</v>
      </c>
      <c r="C7" s="215">
        <f>'В.Търново'!C7+'Г.Оряховица'!C7+Елена!C7+Златарица!C7+Лясковец!C7+Павликени!C7+'П.Тръмбеш'!C7+Свищов!C7+Стражица!C7+Сухиндол!C7</f>
        <v>31323</v>
      </c>
      <c r="D7" s="111">
        <f aca="true" t="shared" si="0" ref="D7:D36">C7*1000/$D$4</f>
        <v>864.8581486850279</v>
      </c>
      <c r="E7" s="111">
        <f aca="true" t="shared" si="1" ref="E7:E36">C7*100/C$36</f>
        <v>20.940913770741687</v>
      </c>
      <c r="F7" s="215">
        <f>'В.Търново'!F7+'Г.Оряховица'!F7+Елена!F7+Златарица!F7+Лясковец!F7+Павликени!F7+'П.Тръмбеш'!F7+Свищов!F7+Стражица!F7+Сухиндол!F7</f>
        <v>16732</v>
      </c>
      <c r="G7" s="51">
        <f aca="true" t="shared" si="2" ref="G7:G36">F7*1000/$G$4</f>
        <v>83.16000049701172</v>
      </c>
      <c r="H7" s="51">
        <f aca="true" t="shared" si="3" ref="H7:H36">F7*100/F$36</f>
        <v>3.2572490923425836</v>
      </c>
      <c r="I7" s="117">
        <f aca="true" t="shared" si="4" ref="I7:I35">C7+F7</f>
        <v>48055</v>
      </c>
      <c r="J7" s="51">
        <f aca="true" t="shared" si="5" ref="J7:J36">I7*1000/$J$4</f>
        <v>202.40502063853089</v>
      </c>
      <c r="K7" s="51">
        <f aca="true" t="shared" si="6" ref="K7:K36">I7*100/I$36</f>
        <v>7.24524057575954</v>
      </c>
    </row>
    <row r="8" spans="1:11" ht="12" customHeight="1">
      <c r="A8" s="224"/>
      <c r="B8" s="69" t="s">
        <v>8</v>
      </c>
      <c r="C8" s="90">
        <f>'В.Търново'!C8+'Г.Оряховица'!C8+Елена!C8+Златарица!C8+Лясковец!C8+Павликени!C8+'П.Тръмбеш'!C8+Свищов!C8+Стражица!C8+Сухиндол!C8</f>
        <v>992</v>
      </c>
      <c r="D8" s="93">
        <f t="shared" si="0"/>
        <v>27.39007385932215</v>
      </c>
      <c r="E8" s="93">
        <f t="shared" si="1"/>
        <v>0.6631991335624223</v>
      </c>
      <c r="F8" s="90">
        <f>'В.Търново'!F8+'Г.Оряховица'!F8+Елена!F8+Златарица!F8+Лясковец!F8+Павликени!F8+'П.Тръмбеш'!F8+Свищов!F8+Стражица!F8+Сухиндол!F8</f>
        <v>384</v>
      </c>
      <c r="G8" s="136">
        <f t="shared" si="2"/>
        <v>1.9085249934767212</v>
      </c>
      <c r="H8" s="136">
        <f t="shared" si="3"/>
        <v>0.07475398347236147</v>
      </c>
      <c r="I8" s="88">
        <f t="shared" si="4"/>
        <v>1376</v>
      </c>
      <c r="J8" s="136">
        <f t="shared" si="5"/>
        <v>5.795636424901019</v>
      </c>
      <c r="K8" s="136">
        <f t="shared" si="6"/>
        <v>0.20745918285808193</v>
      </c>
    </row>
    <row r="9" spans="1:11" ht="17.25" customHeight="1" thickBot="1">
      <c r="A9" s="223" t="s">
        <v>9</v>
      </c>
      <c r="B9" s="36" t="s">
        <v>10</v>
      </c>
      <c r="C9" s="215">
        <f>'В.Търново'!C9+'Г.Оряховица'!C9+Елена!C9+Златарица!C9+Лясковец!C9+Павликени!C9+'П.Тръмбеш'!C9+Свищов!C9+Стражица!C9+Сухиндол!C9</f>
        <v>295</v>
      </c>
      <c r="D9" s="111">
        <f t="shared" si="0"/>
        <v>8.145233657762132</v>
      </c>
      <c r="E9" s="111">
        <f t="shared" si="1"/>
        <v>0.19722151653318</v>
      </c>
      <c r="F9" s="215">
        <f>'В.Търново'!F9+'Г.Оряховица'!F9+Елена!F9+Златарица!F9+Лясковец!F9+Павликени!F9+'П.Тръмбеш'!F9+Свищов!F9+Стражица!F9+Сухиндол!F9</f>
        <v>10438</v>
      </c>
      <c r="G9" s="51">
        <f t="shared" si="2"/>
        <v>51.878083025807335</v>
      </c>
      <c r="H9" s="51">
        <f t="shared" si="3"/>
        <v>2.031984581990909</v>
      </c>
      <c r="I9" s="117">
        <f t="shared" si="4"/>
        <v>10733</v>
      </c>
      <c r="J9" s="51">
        <f t="shared" si="5"/>
        <v>45.2068065032432</v>
      </c>
      <c r="K9" s="51">
        <f t="shared" si="6"/>
        <v>1.618211780244036</v>
      </c>
    </row>
    <row r="10" spans="1:11" ht="12" customHeight="1">
      <c r="A10" s="224"/>
      <c r="B10" s="69" t="s">
        <v>11</v>
      </c>
      <c r="C10" s="90">
        <f>'В.Търново'!C10+'Г.Оряховица'!C10+Елена!C10+Златарица!C10+Лясковец!C10+Павликени!C10+'П.Тръмбеш'!C10+Свищов!C10+Стражица!C10+Сухиндол!C10</f>
        <v>42</v>
      </c>
      <c r="D10" s="93">
        <f t="shared" si="0"/>
        <v>1.1596603851729137</v>
      </c>
      <c r="E10" s="93">
        <f t="shared" si="1"/>
        <v>0.02807899557421546</v>
      </c>
      <c r="F10" s="90">
        <f>'В.Търново'!F10+'Г.Оряховица'!F10+Елена!F10+Златарица!F10+Лясковец!F10+Павликени!F10+'П.Тръмбеш'!F10+Свищов!F10+Стражица!F10+Сухиндол!F10</f>
        <v>3798</v>
      </c>
      <c r="G10" s="136">
        <f t="shared" si="2"/>
        <v>18.876505013605694</v>
      </c>
      <c r="H10" s="136">
        <f t="shared" si="3"/>
        <v>0.7393636177813251</v>
      </c>
      <c r="I10" s="88">
        <f t="shared" si="4"/>
        <v>3840</v>
      </c>
      <c r="J10" s="136">
        <f t="shared" si="5"/>
        <v>16.17386909274703</v>
      </c>
      <c r="K10" s="136">
        <f t="shared" si="6"/>
        <v>0.5789558591388333</v>
      </c>
    </row>
    <row r="11" spans="1:11" ht="19.5" customHeight="1" thickBot="1">
      <c r="A11" s="16" t="s">
        <v>12</v>
      </c>
      <c r="B11" s="36" t="s">
        <v>13</v>
      </c>
      <c r="C11" s="215">
        <f>'В.Търново'!C11+'Г.Оряховица'!C11+Елена!C11+Златарица!C11+Лясковец!C11+Павликени!C11+'П.Тръмбеш'!C11+Свищов!C11+Стражица!C11+Сухиндол!C11</f>
        <v>231</v>
      </c>
      <c r="D11" s="111">
        <f t="shared" si="0"/>
        <v>6.378132118451025</v>
      </c>
      <c r="E11" s="111">
        <f t="shared" si="1"/>
        <v>0.15443447565818502</v>
      </c>
      <c r="F11" s="215">
        <f>'В.Търново'!F11+'Г.Оряховица'!F11+Елена!F11+Златарица!F11+Лясковец!F11+Павликени!F11+'П.Тръмбеш'!F11+Свищов!F11+Стражица!F11+Сухиндол!F11</f>
        <v>2200</v>
      </c>
      <c r="G11" s="51">
        <f>F11*1000/$G$4</f>
        <v>10.93425777512705</v>
      </c>
      <c r="H11" s="51">
        <f>F11*100/F$36</f>
        <v>0.42827803031040423</v>
      </c>
      <c r="I11" s="117">
        <f>C11+F11</f>
        <v>2431</v>
      </c>
      <c r="J11" s="51">
        <f t="shared" si="5"/>
        <v>10.239238480330217</v>
      </c>
      <c r="K11" s="50">
        <f t="shared" si="6"/>
        <v>0.366521274366277</v>
      </c>
    </row>
    <row r="12" spans="1:11" ht="26.25" thickBot="1">
      <c r="A12" s="223" t="s">
        <v>14</v>
      </c>
      <c r="B12" s="137" t="s">
        <v>15</v>
      </c>
      <c r="C12" s="216">
        <f>'В.Търново'!C12+'Г.Оряховица'!C12+Елена!C12+Златарица!C12+Лясковец!C12+Павликени!C12+'П.Тръмбеш'!C12+Свищов!C12+Стражица!C12+Сухиндол!C12</f>
        <v>517</v>
      </c>
      <c r="D12" s="138">
        <f t="shared" si="0"/>
        <v>14.274867122247532</v>
      </c>
      <c r="E12" s="138">
        <f t="shared" si="1"/>
        <v>0.3456390645683189</v>
      </c>
      <c r="F12" s="216">
        <f>'В.Търново'!F12+'Г.Оряховица'!F12+Елена!F12+Златарица!F12+Лясковец!F12+Павликени!F12+'П.Тръмбеш'!F12+Свищов!F12+Стражица!F12+Сухиндол!F12</f>
        <v>34946</v>
      </c>
      <c r="G12" s="139">
        <f>F12*1000/$G$4</f>
        <v>173.68571464072267</v>
      </c>
      <c r="H12" s="139">
        <f>F12*100/F$36</f>
        <v>6.803001839648812</v>
      </c>
      <c r="I12" s="140">
        <f>C12+F12</f>
        <v>35463</v>
      </c>
      <c r="J12" s="139">
        <f t="shared" si="5"/>
        <v>149.36820823856456</v>
      </c>
      <c r="K12" s="51">
        <f t="shared" si="6"/>
        <v>5.3467478210001165</v>
      </c>
    </row>
    <row r="13" spans="1:11" ht="12.75" customHeight="1">
      <c r="A13" s="224"/>
      <c r="B13" s="71" t="s">
        <v>16</v>
      </c>
      <c r="C13" s="90">
        <f>'В.Търново'!C13+'Г.Оряховица'!C13+Елена!C13+Златарица!C13+Лясковец!C13+Павликени!C13+'П.Тръмбеш'!C13+Свищов!C13+Стражица!C13+Сухиндол!C13</f>
        <v>105</v>
      </c>
      <c r="D13" s="93">
        <f t="shared" si="0"/>
        <v>2.8991509629322842</v>
      </c>
      <c r="E13" s="93">
        <f t="shared" si="1"/>
        <v>0.07019748893553865</v>
      </c>
      <c r="F13" s="90">
        <f>'В.Търново'!F13+'Г.Оряховица'!F13+Елена!F13+Златарица!F13+Лясковец!F13+Павликени!F13+'П.Тръмбеш'!F13+Свищов!F13+Стражица!F13+Сухиндол!F13</f>
        <v>19811</v>
      </c>
      <c r="G13" s="136">
        <f t="shared" si="2"/>
        <v>98.46299126501907</v>
      </c>
      <c r="H13" s="136">
        <f t="shared" si="3"/>
        <v>3.8566436629451903</v>
      </c>
      <c r="I13" s="88">
        <f t="shared" si="4"/>
        <v>19916</v>
      </c>
      <c r="J13" s="136">
        <f t="shared" si="5"/>
        <v>83.88509813832027</v>
      </c>
      <c r="K13" s="136">
        <f t="shared" si="6"/>
        <v>3.0027304402627615</v>
      </c>
    </row>
    <row r="14" spans="1:11" ht="14.25">
      <c r="A14" s="14" t="s">
        <v>17</v>
      </c>
      <c r="B14" s="13" t="s">
        <v>18</v>
      </c>
      <c r="C14" s="217">
        <f>'В.Търново'!C14+'Г.Оряховица'!C14+Елена!C14+Златарица!C14+Лясковец!C14+Павликени!C14+'П.Тръмбеш'!C14+Свищов!C14+Стражица!C14+Сухиндол!C14</f>
        <v>1082</v>
      </c>
      <c r="D14" s="19">
        <f t="shared" si="0"/>
        <v>29.875060398978395</v>
      </c>
      <c r="E14" s="19">
        <f t="shared" si="1"/>
        <v>0.723368409792884</v>
      </c>
      <c r="F14" s="217">
        <f>'В.Търново'!F14+'Г.Оряховица'!F14+Елена!F14+Златарица!F14+Лясковец!F14+Павликени!F14+'П.Тръмбеш'!F14+Свищов!F14+Стражица!F14+Сухиндол!F14</f>
        <v>12922</v>
      </c>
      <c r="G14" s="50">
        <f t="shared" si="2"/>
        <v>64.22385407735987</v>
      </c>
      <c r="H14" s="50">
        <f t="shared" si="3"/>
        <v>2.515549412577747</v>
      </c>
      <c r="I14" s="118">
        <f t="shared" si="4"/>
        <v>14004</v>
      </c>
      <c r="J14" s="50">
        <f t="shared" si="5"/>
        <v>58.984078847611826</v>
      </c>
      <c r="K14" s="50">
        <f t="shared" si="6"/>
        <v>2.111379648796933</v>
      </c>
    </row>
    <row r="15" spans="1:11" ht="14.25">
      <c r="A15" s="14" t="s">
        <v>19</v>
      </c>
      <c r="B15" s="13" t="s">
        <v>20</v>
      </c>
      <c r="C15" s="217">
        <f>'В.Търново'!C15+'Г.Оряховица'!C15+Елена!C15+Златарица!C15+Лясковец!C15+Павликени!C15+'П.Тръмбеш'!C15+Свищов!C15+Стражица!C15+Сухиндол!C15</f>
        <v>1092</v>
      </c>
      <c r="D15" s="19">
        <f t="shared" si="0"/>
        <v>30.151170014495754</v>
      </c>
      <c r="E15" s="19">
        <f t="shared" si="1"/>
        <v>0.730053884929602</v>
      </c>
      <c r="F15" s="217">
        <f>'В.Търново'!F15+'Г.Оряховица'!F15+Елена!F15+Златарица!F15+Лясковец!F15+Павликени!F15+'П.Тръмбеш'!F15+Свищов!F15+Стражица!F15+Сухиндол!F15</f>
        <v>24221</v>
      </c>
      <c r="G15" s="50">
        <f t="shared" si="2"/>
        <v>120.3812079869783</v>
      </c>
      <c r="H15" s="50">
        <f t="shared" si="3"/>
        <v>4.715146441885591</v>
      </c>
      <c r="I15" s="118">
        <f t="shared" si="4"/>
        <v>25313</v>
      </c>
      <c r="J15" s="50">
        <f t="shared" si="5"/>
        <v>106.61696571476708</v>
      </c>
      <c r="K15" s="50">
        <f t="shared" si="6"/>
        <v>3.8164348079117936</v>
      </c>
    </row>
    <row r="16" spans="1:11" ht="14.25">
      <c r="A16" s="16" t="s">
        <v>21</v>
      </c>
      <c r="B16" s="11" t="s">
        <v>22</v>
      </c>
      <c r="C16" s="217">
        <f>'В.Търново'!C16+'Г.Оряховица'!C16+Елена!C16+Златарица!C16+Лясковец!C16+Павликени!C16+'П.Тръмбеш'!C16+Свищов!C16+Стражица!C16+Сухиндол!C16</f>
        <v>6656</v>
      </c>
      <c r="D16" s="19">
        <f t="shared" si="0"/>
        <v>183.77856008835508</v>
      </c>
      <c r="E16" s="19">
        <f t="shared" si="1"/>
        <v>4.449852250999479</v>
      </c>
      <c r="F16" s="217">
        <f>'В.Търново'!F16+'Г.Оряховица'!F16+Елена!F16+Златарица!F16+Лясковец!F16+Павликени!F16+'П.Тръмбеш'!F16+Свищов!F16+Стражица!F16+Сухиндол!F16</f>
        <v>39174</v>
      </c>
      <c r="G16" s="50">
        <f t="shared" si="2"/>
        <v>194.69937003764863</v>
      </c>
      <c r="H16" s="50">
        <f t="shared" si="3"/>
        <v>7.626074345172626</v>
      </c>
      <c r="I16" s="118">
        <f t="shared" si="4"/>
        <v>45830</v>
      </c>
      <c r="J16" s="50">
        <f t="shared" si="5"/>
        <v>193.0334428439053</v>
      </c>
      <c r="K16" s="50">
        <f t="shared" si="6"/>
        <v>6.9097778709199815</v>
      </c>
    </row>
    <row r="17" spans="1:11" ht="14.25">
      <c r="A17" s="14" t="s">
        <v>23</v>
      </c>
      <c r="B17" s="12" t="s">
        <v>24</v>
      </c>
      <c r="C17" s="217">
        <f>'В.Търново'!C17+'Г.Оряховица'!C17+Елена!C17+Златарица!C17+Лясковец!C17+Павликени!C17+'П.Тръмбеш'!C17+Свищов!C17+Стражица!C17+Сухиндол!C17</f>
        <v>1997</v>
      </c>
      <c r="D17" s="19">
        <f t="shared" si="0"/>
        <v>55.13909021881687</v>
      </c>
      <c r="E17" s="19">
        <f t="shared" si="1"/>
        <v>1.335089384802578</v>
      </c>
      <c r="F17" s="217">
        <f>'В.Търново'!F17+'Г.Оряховица'!F17+Елена!F17+Златарица!F17+Лясковец!F17+Павликени!F17+'П.Тръмбеш'!F17+Свищов!F17+Стражица!F17+Сухиндол!F17</f>
        <v>14281</v>
      </c>
      <c r="G17" s="50">
        <f t="shared" si="2"/>
        <v>70.97824331208608</v>
      </c>
      <c r="H17" s="50">
        <f t="shared" si="3"/>
        <v>2.7801084322104015</v>
      </c>
      <c r="I17" s="118">
        <f t="shared" si="4"/>
        <v>16278</v>
      </c>
      <c r="J17" s="50">
        <f t="shared" si="5"/>
        <v>68.56204195097295</v>
      </c>
      <c r="K17" s="50">
        <f t="shared" si="6"/>
        <v>2.4542300716307106</v>
      </c>
    </row>
    <row r="18" spans="1:11" ht="15" thickBot="1">
      <c r="A18" s="218" t="s">
        <v>25</v>
      </c>
      <c r="B18" s="70" t="s">
        <v>26</v>
      </c>
      <c r="C18" s="215">
        <f>'В.Търново'!C18+'Г.Оряховица'!C18+Елена!C18+Златарица!C18+Лясковец!C18+Павликени!C18+'П.Тръмбеш'!C18+Свищов!C18+Стражица!C18+Сухиндол!C18</f>
        <v>409</v>
      </c>
      <c r="D18" s="111">
        <f t="shared" si="0"/>
        <v>11.29288327466004</v>
      </c>
      <c r="E18" s="111">
        <f t="shared" si="1"/>
        <v>0.27343593309176484</v>
      </c>
      <c r="F18" s="215">
        <f>'В.Търново'!F18+'Г.Оряховица'!F18+Елена!F18+Златарица!F18+Лясковец!F18+Павликени!F18+'П.Тръмбеш'!F18+Свищов!F18+Стражица!F18+Сухиндол!F18</f>
        <v>144684</v>
      </c>
      <c r="G18" s="51">
        <f t="shared" si="2"/>
        <v>719.0964326984009</v>
      </c>
      <c r="H18" s="51">
        <f t="shared" si="3"/>
        <v>28.165899335195693</v>
      </c>
      <c r="I18" s="117">
        <f t="shared" si="4"/>
        <v>145093</v>
      </c>
      <c r="J18" s="51">
        <f t="shared" si="5"/>
        <v>611.1237469463398</v>
      </c>
      <c r="K18" s="51">
        <f t="shared" si="6"/>
        <v>21.87563605990384</v>
      </c>
    </row>
    <row r="19" spans="1:11" ht="11.25" customHeight="1">
      <c r="A19" s="219"/>
      <c r="B19" s="69" t="s">
        <v>27</v>
      </c>
      <c r="C19" s="90">
        <f>'В.Търново'!C19+'Г.Оряховица'!C19+Елена!C19+Златарица!C19+Лясковец!C19+Павликени!C19+'П.Тръмбеш'!C19+Свищов!C19+Стражица!C19+Сухиндол!C19</f>
        <v>70</v>
      </c>
      <c r="D19" s="93">
        <f t="shared" si="0"/>
        <v>1.9327673086215227</v>
      </c>
      <c r="E19" s="93">
        <f t="shared" si="1"/>
        <v>0.046798325957025766</v>
      </c>
      <c r="F19" s="90">
        <f>'В.Търново'!F19+'Г.Оряховица'!F19+Елена!F19+Златарица!F19+Лясковец!F19+Павликени!F19+'П.Тръмбеш'!F19+Свищов!F19+Стражица!F19+Сухиндол!F19</f>
        <v>103394</v>
      </c>
      <c r="G19" s="136">
        <f t="shared" si="2"/>
        <v>513.8802947279482</v>
      </c>
      <c r="H19" s="136">
        <f t="shared" si="3"/>
        <v>20.127899393597243</v>
      </c>
      <c r="I19" s="88">
        <f t="shared" si="4"/>
        <v>103464</v>
      </c>
      <c r="J19" s="136">
        <f t="shared" si="5"/>
        <v>435.7846853677028</v>
      </c>
      <c r="K19" s="136">
        <f t="shared" si="6"/>
        <v>15.59924192967194</v>
      </c>
    </row>
    <row r="20" spans="1:11" ht="12.75" customHeight="1">
      <c r="A20" s="219"/>
      <c r="B20" s="128" t="s">
        <v>56</v>
      </c>
      <c r="C20" s="119">
        <f>'В.Търново'!C20+'Г.Оряховица'!C20+Елена!C20+Златарица!C20+Лясковец!C20+Павликени!C20+'П.Тръмбеш'!C20+Свищов!C20+Стражица!C20+Сухиндол!C20</f>
        <v>0</v>
      </c>
      <c r="D20" s="98">
        <f t="shared" si="0"/>
        <v>0</v>
      </c>
      <c r="E20" s="98">
        <f t="shared" si="1"/>
        <v>0</v>
      </c>
      <c r="F20" s="119">
        <f>'В.Търново'!F20+'Г.Оряховица'!F20+Елена!F20+Златарица!F20+Лясковец!F20+Павликени!F20+'П.Тръмбеш'!F20+Свищов!F20+Стражица!F20+Сухиндол!F20</f>
        <v>10472</v>
      </c>
      <c r="G20" s="133">
        <f t="shared" si="2"/>
        <v>52.04706700960475</v>
      </c>
      <c r="H20" s="133">
        <f t="shared" si="3"/>
        <v>2.038603424277524</v>
      </c>
      <c r="I20" s="134">
        <f t="shared" si="4"/>
        <v>10472</v>
      </c>
      <c r="J20" s="133">
        <f t="shared" si="5"/>
        <v>44.107488838345546</v>
      </c>
      <c r="K20" s="133">
        <f t="shared" si="6"/>
        <v>1.5788608741931933</v>
      </c>
    </row>
    <row r="21" spans="1:11" ht="11.25" customHeight="1">
      <c r="A21" s="220"/>
      <c r="B21" s="129" t="s">
        <v>28</v>
      </c>
      <c r="C21" s="119">
        <f>'В.Търново'!C21+'Г.Оряховица'!C21+Елена!C21+Златарица!C21+Лясковец!C21+Павликени!C21+'П.Тръмбеш'!C21+Свищов!C21+Стражица!C21+Сухиндол!C21</f>
        <v>0</v>
      </c>
      <c r="D21" s="98">
        <f t="shared" si="0"/>
        <v>0</v>
      </c>
      <c r="E21" s="98">
        <f t="shared" si="1"/>
        <v>0</v>
      </c>
      <c r="F21" s="119">
        <f>'В.Търново'!F21+'Г.Оряховица'!F21+Елена!F21+Златарица!F21+Лясковец!F21+Павликени!F21+'П.Тръмбеш'!F21+Свищов!F21+Стражица!F21+Сухиндол!F21</f>
        <v>8283</v>
      </c>
      <c r="G21" s="133">
        <f t="shared" si="2"/>
        <v>41.16748052335334</v>
      </c>
      <c r="H21" s="133">
        <f t="shared" si="3"/>
        <v>1.612466784118672</v>
      </c>
      <c r="I21" s="134">
        <f t="shared" si="4"/>
        <v>8283</v>
      </c>
      <c r="J21" s="133">
        <f t="shared" si="5"/>
        <v>34.88754106646449</v>
      </c>
      <c r="K21" s="133">
        <f t="shared" si="6"/>
        <v>1.2488258805330616</v>
      </c>
    </row>
    <row r="22" spans="1:11" ht="15" thickBot="1">
      <c r="A22" s="218" t="s">
        <v>29</v>
      </c>
      <c r="B22" s="70" t="s">
        <v>30</v>
      </c>
      <c r="C22" s="215">
        <f>'В.Търново'!C22+'Г.Оряховица'!C22+Елена!C22+Златарица!C22+Лясковец!C22+Павликени!C22+'П.Тръмбеш'!C22+Свищов!C22+Стражица!C22+Сухиндол!C22</f>
        <v>70255</v>
      </c>
      <c r="D22" s="111">
        <f t="shared" si="0"/>
        <v>1939.8081038172154</v>
      </c>
      <c r="E22" s="111">
        <f t="shared" si="1"/>
        <v>46.96880557301208</v>
      </c>
      <c r="F22" s="215">
        <f>'В.Търново'!F22+'Г.Оряховица'!F22+Елена!F22+Златарица!F22+Лясковец!F22+Павликени!F22+'П.Тръмбеш'!F22+Свищов!F22+Стражица!F22+Сухиндол!F22</f>
        <v>46845</v>
      </c>
      <c r="G22" s="51">
        <f t="shared" si="2"/>
        <v>232.82513885264845</v>
      </c>
      <c r="H22" s="51">
        <f t="shared" si="3"/>
        <v>9.119401968132221</v>
      </c>
      <c r="I22" s="117">
        <f t="shared" si="4"/>
        <v>117100</v>
      </c>
      <c r="J22" s="51">
        <f t="shared" si="5"/>
        <v>493.2187684272597</v>
      </c>
      <c r="K22" s="51">
        <f t="shared" si="6"/>
        <v>17.655138308634733</v>
      </c>
    </row>
    <row r="23" spans="1:11" ht="14.25">
      <c r="A23" s="219"/>
      <c r="B23" s="69" t="s">
        <v>31</v>
      </c>
      <c r="C23" s="90">
        <f>'В.Търново'!C23+'Г.Оряховица'!C23+Елена!C23+Златарица!C23+Лясковец!C23+Павликени!C23+'П.Тръмбеш'!C23+Свищов!C23+Стражица!C23+Сухиндол!C23</f>
        <v>54064</v>
      </c>
      <c r="D23" s="93">
        <f t="shared" si="0"/>
        <v>1492.7590253330573</v>
      </c>
      <c r="E23" s="93">
        <f t="shared" si="1"/>
        <v>36.144352779152015</v>
      </c>
      <c r="F23" s="90">
        <f>'В.Търново'!F23+'Г.Оряховица'!F23+Елена!F23+Златарица!F23+Лясковец!F23+Павликени!F23+'П.Тръмбеш'!F23+Свищов!F23+Стражица!F23+Сухиндол!F23</f>
        <v>16574</v>
      </c>
      <c r="G23" s="136">
        <f t="shared" si="2"/>
        <v>82.37472198407077</v>
      </c>
      <c r="H23" s="136">
        <f t="shared" si="3"/>
        <v>3.226490942893018</v>
      </c>
      <c r="I23" s="88">
        <f t="shared" si="4"/>
        <v>70638</v>
      </c>
      <c r="J23" s="136">
        <f t="shared" si="5"/>
        <v>297.52337629517314</v>
      </c>
      <c r="K23" s="136">
        <f t="shared" si="6"/>
        <v>10.650073952564819</v>
      </c>
    </row>
    <row r="24" spans="1:11" ht="14.25">
      <c r="A24" s="219"/>
      <c r="B24" s="130" t="s">
        <v>53</v>
      </c>
      <c r="C24" s="119">
        <f>'В.Търново'!C24+'Г.Оряховица'!C24+Елена!C24+Златарица!C24+Лясковец!C24+Павликени!C24+'П.Тръмбеш'!C24+Свищов!C24+Стражица!C24+Сухиндол!C24</f>
        <v>912</v>
      </c>
      <c r="D24" s="98">
        <f t="shared" si="0"/>
        <v>25.18119693518327</v>
      </c>
      <c r="E24" s="98">
        <f t="shared" si="1"/>
        <v>0.6097153324686786</v>
      </c>
      <c r="F24" s="119">
        <f>'В.Търново'!F24+'Г.Оряховица'!F24+Елена!F24+Златарица!F24+Лясковец!F24+Павликени!F24+'П.Тръмбеш'!F24+Свищов!F24+Стражица!F24+Сухиндол!F24</f>
        <v>2657</v>
      </c>
      <c r="G24" s="133">
        <f t="shared" si="2"/>
        <v>13.205601322051168</v>
      </c>
      <c r="H24" s="133">
        <f t="shared" si="3"/>
        <v>0.5172430575157928</v>
      </c>
      <c r="I24" s="134">
        <f t="shared" si="4"/>
        <v>3569</v>
      </c>
      <c r="J24" s="133">
        <f t="shared" si="5"/>
        <v>15.032431977087018</v>
      </c>
      <c r="K24" s="133">
        <f t="shared" si="6"/>
        <v>0.53809725553815</v>
      </c>
    </row>
    <row r="25" spans="1:11" ht="12" customHeight="1">
      <c r="A25" s="220"/>
      <c r="B25" s="130" t="s">
        <v>54</v>
      </c>
      <c r="C25" s="119">
        <f>'В.Търново'!C25+'Г.Оряховица'!C25+Елена!C25+Златарица!C25+Лясковец!C25+Павликени!C25+'П.Тръмбеш'!C25+Свищов!C25+Стражица!C25+Сухиндол!C25</f>
        <v>9903</v>
      </c>
      <c r="D25" s="98">
        <f t="shared" si="0"/>
        <v>273.431352246842</v>
      </c>
      <c r="E25" s="98">
        <f t="shared" si="1"/>
        <v>6.620626027891802</v>
      </c>
      <c r="F25" s="119">
        <f>'В.Търново'!F25+'Г.Оряховица'!F25+Елена!F25+Златарица!F25+Лясковец!F25+Павликени!F25+'П.Тръмбеш'!F25+Свищов!F25+Стражица!F25+Сухиндол!F25</f>
        <v>9416</v>
      </c>
      <c r="G25" s="133">
        <f t="shared" si="2"/>
        <v>46.79862327754377</v>
      </c>
      <c r="H25" s="133">
        <f t="shared" si="3"/>
        <v>1.8330299697285302</v>
      </c>
      <c r="I25" s="134">
        <f t="shared" si="4"/>
        <v>19319</v>
      </c>
      <c r="J25" s="133">
        <f t="shared" si="5"/>
        <v>81.37056692780726</v>
      </c>
      <c r="K25" s="133">
        <f t="shared" si="6"/>
        <v>2.912720896537271</v>
      </c>
    </row>
    <row r="26" spans="1:11" ht="14.25">
      <c r="A26" s="16" t="s">
        <v>32</v>
      </c>
      <c r="B26" s="11" t="s">
        <v>33</v>
      </c>
      <c r="C26" s="217">
        <f>'В.Търново'!C26+'Г.Оряховица'!C26+Елена!C26+Златарица!C26+Лясковец!C26+Павликени!C26+'П.Тръмбеш'!C26+Свищов!C26+Стражица!C26+Сухиндол!C26</f>
        <v>5097</v>
      </c>
      <c r="D26" s="19">
        <f t="shared" si="0"/>
        <v>140.73307102919858</v>
      </c>
      <c r="E26" s="19">
        <f t="shared" si="1"/>
        <v>3.4075866771851477</v>
      </c>
      <c r="F26" s="217">
        <f>'В.Търново'!F26+'Г.Оряховица'!F26+Елена!F26+Златарица!F26+Лясковец!F26+Павликени!F26+'П.Тръмбеш'!F26+Свищов!F26+Стражица!F26+Сухиндол!F26</f>
        <v>20945</v>
      </c>
      <c r="G26" s="50">
        <f t="shared" si="2"/>
        <v>104.09910413638002</v>
      </c>
      <c r="H26" s="50">
        <f t="shared" si="3"/>
        <v>4.077401520387007</v>
      </c>
      <c r="I26" s="118">
        <f t="shared" si="4"/>
        <v>26042</v>
      </c>
      <c r="J26" s="50">
        <f t="shared" si="5"/>
        <v>109.68747367534327</v>
      </c>
      <c r="K26" s="50">
        <f t="shared" si="6"/>
        <v>3.9263459592951815</v>
      </c>
    </row>
    <row r="27" spans="1:11" ht="14.25">
      <c r="A27" s="16" t="s">
        <v>34</v>
      </c>
      <c r="B27" s="11" t="s">
        <v>35</v>
      </c>
      <c r="C27" s="217">
        <f>'В.Търново'!C27+'Г.Оряховица'!C27+Елена!C27+Златарица!C27+Лясковец!C27+Павликени!C27+'П.Тръмбеш'!C27+Свищов!C27+Стражица!C27+Сухиндол!C27</f>
        <v>8233</v>
      </c>
      <c r="D27" s="19">
        <f t="shared" si="0"/>
        <v>227.3210464554428</v>
      </c>
      <c r="E27" s="19">
        <f t="shared" si="1"/>
        <v>5.504151680059902</v>
      </c>
      <c r="F27" s="217">
        <f>'В.Търново'!F27+'Г.Оряховица'!F27+Елена!F27+Златарица!F27+Лясковец!F27+Павликени!F27+'П.Тръмбеш'!F27+Свищов!F27+Стражица!F27+Сухиндол!F27</f>
        <v>16349</v>
      </c>
      <c r="G27" s="50">
        <f t="shared" si="2"/>
        <v>81.2564456207055</v>
      </c>
      <c r="H27" s="50">
        <f t="shared" si="3"/>
        <v>3.1826897807021814</v>
      </c>
      <c r="I27" s="118">
        <f t="shared" si="4"/>
        <v>24582</v>
      </c>
      <c r="J27" s="50">
        <f t="shared" si="5"/>
        <v>103.53803386403841</v>
      </c>
      <c r="K27" s="50">
        <f t="shared" si="6"/>
        <v>3.7062221170184375</v>
      </c>
    </row>
    <row r="28" spans="1:11" ht="18.75" customHeight="1">
      <c r="A28" s="16" t="s">
        <v>36</v>
      </c>
      <c r="B28" s="49" t="s">
        <v>65</v>
      </c>
      <c r="C28" s="217">
        <f>'В.Търново'!C28+'Г.Оряховица'!C28+Елена!C28+Златарица!C28+Лясковец!C28+Павликени!C28+'П.Тръмбеш'!C28+Свищов!C28+Стражица!C28+Сухиндол!C28</f>
        <v>1657</v>
      </c>
      <c r="D28" s="21">
        <f t="shared" si="0"/>
        <v>45.75136329122662</v>
      </c>
      <c r="E28" s="21">
        <f t="shared" si="1"/>
        <v>1.107783230154167</v>
      </c>
      <c r="F28" s="217">
        <f>'В.Търново'!F28+'Г.Оряховица'!F28+Елена!F28+Златарица!F28+Лясковец!F28+Павликени!F28+'П.Тръмбеш'!F28+Свищов!F28+Стражица!F28+Сухиндол!F28</f>
        <v>45197</v>
      </c>
      <c r="G28" s="50">
        <f t="shared" si="2"/>
        <v>224.6343857556442</v>
      </c>
      <c r="H28" s="50">
        <f t="shared" si="3"/>
        <v>8.798582789063337</v>
      </c>
      <c r="I28" s="118">
        <f t="shared" si="4"/>
        <v>46854</v>
      </c>
      <c r="J28" s="50">
        <f t="shared" si="5"/>
        <v>197.34647460197118</v>
      </c>
      <c r="K28" s="50">
        <f t="shared" si="6"/>
        <v>7.064166100023671</v>
      </c>
    </row>
    <row r="29" spans="1:11" ht="15" thickBot="1">
      <c r="A29" s="223" t="s">
        <v>38</v>
      </c>
      <c r="B29" s="72" t="s">
        <v>39</v>
      </c>
      <c r="C29" s="215">
        <f>'В.Търново'!C29+'Г.Оряховица'!C29+Елена!C29+Златарица!C29+Лясковец!C29+Павликени!C29+'П.Тръмбеш'!C29+Свищов!C29+Стражица!C29+Сухиндол!C29</f>
        <v>4322</v>
      </c>
      <c r="D29" s="111">
        <f t="shared" si="0"/>
        <v>119.33457582660316</v>
      </c>
      <c r="E29" s="111">
        <f t="shared" si="1"/>
        <v>2.8894623540895052</v>
      </c>
      <c r="F29" s="215">
        <f>'В.Търново'!F29+'Г.Оряховица'!F29+Елена!F29+Златарица!F29+Лясковец!F29+Павликени!F29+'П.Тръмбеш'!F29+Свищов!F29+Стражица!F29+Сухиндол!F29</f>
        <v>47751</v>
      </c>
      <c r="G29" s="51">
        <f t="shared" si="2"/>
        <v>237.3280650091326</v>
      </c>
      <c r="H29" s="51">
        <f t="shared" si="3"/>
        <v>9.295774647887324</v>
      </c>
      <c r="I29" s="117">
        <f t="shared" si="4"/>
        <v>52073</v>
      </c>
      <c r="J29" s="51">
        <f t="shared" si="5"/>
        <v>219.32861595484795</v>
      </c>
      <c r="K29" s="51">
        <f t="shared" si="6"/>
        <v>7.851033451285538</v>
      </c>
    </row>
    <row r="30" spans="1:11" ht="12.75" customHeight="1">
      <c r="A30" s="224"/>
      <c r="B30" s="71" t="s">
        <v>40</v>
      </c>
      <c r="C30" s="90">
        <f>'В.Търново'!C30+'Г.Оряховица'!C30+Елена!C30+Златарица!C30+Лясковец!C30+Павликени!C30+'П.Тръмбеш'!C30+Свищов!C30+Стражица!C30+Сухиндол!C30</f>
        <v>2036</v>
      </c>
      <c r="D30" s="93">
        <f t="shared" si="0"/>
        <v>56.21591771933458</v>
      </c>
      <c r="E30" s="93">
        <f t="shared" si="1"/>
        <v>1.361162737835778</v>
      </c>
      <c r="F30" s="90">
        <f>'В.Търново'!F30+'Г.Оряховица'!F30+Елена!F30+Златарица!F30+Лясковец!F30+Павликени!F30+'П.Тръмбеш'!F30+Свищов!F30+Стражица!F30+Сухиндол!F30</f>
        <v>14188</v>
      </c>
      <c r="G30" s="136">
        <f t="shared" si="2"/>
        <v>70.51602241522843</v>
      </c>
      <c r="H30" s="136">
        <f t="shared" si="3"/>
        <v>2.7620039518381887</v>
      </c>
      <c r="I30" s="88">
        <f t="shared" si="4"/>
        <v>16224</v>
      </c>
      <c r="J30" s="136">
        <f t="shared" si="5"/>
        <v>68.3345969168562</v>
      </c>
      <c r="K30" s="136">
        <f t="shared" si="6"/>
        <v>2.446088504861571</v>
      </c>
    </row>
    <row r="31" spans="1:11" ht="14.25">
      <c r="A31" s="16" t="s">
        <v>41</v>
      </c>
      <c r="B31" s="11" t="s">
        <v>42</v>
      </c>
      <c r="C31" s="217">
        <f>'В.Търново'!C31+'Г.Оряховица'!C31+Елена!C31+Златарица!C31+Лясковец!C31+Павликени!C31+'П.Тръмбеш'!C31+Свищов!C31+Стражица!C31+Сухиндол!C31</f>
        <v>114</v>
      </c>
      <c r="D31" s="19">
        <f t="shared" si="0"/>
        <v>3.1476496168979087</v>
      </c>
      <c r="E31" s="19">
        <f t="shared" si="1"/>
        <v>0.07621441655858482</v>
      </c>
      <c r="F31" s="217">
        <f>'В.Търново'!F31+'Г.Оряховица'!F31+Елена!F31+Златарица!F31+Лясковец!F31+Павликени!F31+'П.Тръмбеш'!F31+Свищов!F31+Стражица!F31+Сухиндол!F31</f>
        <v>3078</v>
      </c>
      <c r="G31" s="50">
        <f t="shared" si="2"/>
        <v>15.298020650836843</v>
      </c>
      <c r="H31" s="50">
        <f t="shared" si="3"/>
        <v>0.5991998987706474</v>
      </c>
      <c r="I31" s="118">
        <f t="shared" si="4"/>
        <v>3192</v>
      </c>
      <c r="J31" s="50">
        <f t="shared" si="5"/>
        <v>13.444528683345968</v>
      </c>
      <c r="K31" s="50">
        <f t="shared" si="6"/>
        <v>0.4812570579091552</v>
      </c>
    </row>
    <row r="32" spans="1:11" ht="14.25">
      <c r="A32" s="16" t="s">
        <v>43</v>
      </c>
      <c r="B32" s="11" t="s">
        <v>44</v>
      </c>
      <c r="C32" s="217">
        <f>'В.Търново'!C32+'Г.Оряховица'!C32+Елена!C32+Златарица!C32+Лясковец!C32+Павликени!C32+'П.Тръмбеш'!C32+Свищов!C32+Стражица!C32+Сухиндол!C32</f>
        <v>265</v>
      </c>
      <c r="D32" s="19">
        <f t="shared" si="0"/>
        <v>7.31690481121005</v>
      </c>
      <c r="E32" s="19">
        <f t="shared" si="1"/>
        <v>0.1771650911230261</v>
      </c>
      <c r="F32" s="217">
        <f>'В.Търново'!F32+'Г.Оряховица'!F32+Елена!F32+Златарица!F32+Лясковец!F32+Павликени!F32+'П.Тръмбеш'!F32+Свищов!F32+Стражица!F32+Сухиндол!F32</f>
        <v>0</v>
      </c>
      <c r="G32" s="50">
        <f t="shared" si="2"/>
        <v>0</v>
      </c>
      <c r="H32" s="50">
        <f t="shared" si="3"/>
        <v>0</v>
      </c>
      <c r="I32" s="118">
        <f t="shared" si="4"/>
        <v>265</v>
      </c>
      <c r="J32" s="50">
        <f t="shared" si="5"/>
        <v>1.1161654452025946</v>
      </c>
      <c r="K32" s="50">
        <f t="shared" si="6"/>
        <v>0.03995398507077886</v>
      </c>
    </row>
    <row r="33" spans="1:11" ht="14.25">
      <c r="A33" s="16" t="s">
        <v>45</v>
      </c>
      <c r="B33" s="11" t="s">
        <v>46</v>
      </c>
      <c r="C33" s="217">
        <f>'В.Търново'!C33+'Г.Оряховица'!C33+Елена!C33+Златарица!C33+Лясковец!C33+Павликени!C33+'П.Тръмбеш'!C33+Свищов!C33+Стражица!C33+Сухиндол!C33</f>
        <v>1186</v>
      </c>
      <c r="D33" s="19">
        <f t="shared" si="0"/>
        <v>32.74660040035894</v>
      </c>
      <c r="E33" s="19">
        <f t="shared" si="1"/>
        <v>0.7928973512147508</v>
      </c>
      <c r="F33" s="217">
        <f>'В.Търново'!F33+'Г.Оряховица'!F33+Елена!F33+Златарица!F33+Лясковец!F33+Павликени!F33+'П.Тръмбеш'!F33+Свищов!F33+Стражица!F33+Сухиндол!F33</f>
        <v>242</v>
      </c>
      <c r="G33" s="50">
        <f t="shared" si="2"/>
        <v>1.2027683552639754</v>
      </c>
      <c r="H33" s="50">
        <f t="shared" si="3"/>
        <v>0.04711058333414447</v>
      </c>
      <c r="I33" s="118">
        <f t="shared" si="4"/>
        <v>1428</v>
      </c>
      <c r="J33" s="50">
        <f t="shared" si="5"/>
        <v>6.014657568865302</v>
      </c>
      <c r="K33" s="50">
        <f t="shared" si="6"/>
        <v>0.21529921011725364</v>
      </c>
    </row>
    <row r="34" spans="1:11" ht="14.25">
      <c r="A34" s="16" t="s">
        <v>47</v>
      </c>
      <c r="B34" s="11" t="s">
        <v>48</v>
      </c>
      <c r="C34" s="217">
        <f>'В.Търново'!C34+'Г.Оряховица'!C34+Елена!C34+Златарица!C34+Лясковец!C34+Павликени!C34+'П.Тръмбеш'!C34+Свищов!C34+Стражица!C34+Сухиндол!C34</f>
        <v>10216</v>
      </c>
      <c r="D34" s="19">
        <f t="shared" si="0"/>
        <v>282.07358321253537</v>
      </c>
      <c r="E34" s="19">
        <f t="shared" si="1"/>
        <v>6.829881399671074</v>
      </c>
      <c r="F34" s="217">
        <f>'В.Търново'!F34+'Г.Оряховица'!F34+Елена!F34+Златарица!F34+Лясковец!F34+Павликени!F34+'П.Тръмбеш'!F34+Свищов!F34+Стражица!F34+Сухиндол!F34</f>
        <v>15203</v>
      </c>
      <c r="G34" s="50">
        <f t="shared" si="2"/>
        <v>75.56069134329842</v>
      </c>
      <c r="H34" s="50">
        <f t="shared" si="3"/>
        <v>2.9595958612768527</v>
      </c>
      <c r="I34" s="118">
        <f t="shared" si="4"/>
        <v>25419</v>
      </c>
      <c r="J34" s="50">
        <f t="shared" si="5"/>
        <v>107.06343189284812</v>
      </c>
      <c r="K34" s="50">
        <f t="shared" si="6"/>
        <v>3.832416401940105</v>
      </c>
    </row>
    <row r="35" spans="1:11" ht="15" thickBot="1">
      <c r="A35" s="35" t="s">
        <v>49</v>
      </c>
      <c r="B35" s="36" t="s">
        <v>50</v>
      </c>
      <c r="C35" s="215">
        <f>'В.Търново'!C35+'Г.Оряховица'!C35+Елена!C35+Златарица!C35+Лясковец!C35+Павликени!C35+'П.Тръмбеш'!C35+Свищов!C35+Стражица!C35+Сухиндол!C35</f>
        <v>4631</v>
      </c>
      <c r="D35" s="111">
        <f t="shared" si="0"/>
        <v>127.8663629460896</v>
      </c>
      <c r="E35" s="111">
        <f t="shared" si="1"/>
        <v>3.0960435358140903</v>
      </c>
      <c r="F35" s="215">
        <f>'В.Търново'!F35+'Г.Оряховица'!F35+Елена!F35+Златарица!F35+Лясковец!F35+Павликени!F35+'П.Тръмбеш'!F35+Свищов!F35+Стражица!F35+Сухиндол!F35</f>
        <v>18477</v>
      </c>
      <c r="G35" s="51">
        <f t="shared" si="2"/>
        <v>91.83285495955568</v>
      </c>
      <c r="H35" s="51">
        <f t="shared" si="3"/>
        <v>3.5969514391115176</v>
      </c>
      <c r="I35" s="117">
        <f t="shared" si="4"/>
        <v>23108</v>
      </c>
      <c r="J35" s="51">
        <f t="shared" si="5"/>
        <v>97.32962682166625</v>
      </c>
      <c r="K35" s="51">
        <f t="shared" si="6"/>
        <v>3.4839874981719166</v>
      </c>
    </row>
    <row r="36" spans="1:11" ht="15">
      <c r="A36" s="66"/>
      <c r="B36" s="114" t="s">
        <v>51</v>
      </c>
      <c r="C36" s="141">
        <f>'В.Търново'!C36+'Г.Оряховица'!C36+Елена!C36+Златарица!C36+Лясковец!C36+Павликени!C36+'П.Тръмбеш'!C36+Свищов!C36+Стражица!C36+Сухиндол!C36</f>
        <v>149578</v>
      </c>
      <c r="D36" s="100">
        <f t="shared" si="0"/>
        <v>4129.992406985573</v>
      </c>
      <c r="E36" s="100">
        <f t="shared" si="1"/>
        <v>100</v>
      </c>
      <c r="F36" s="141">
        <f>'В.Търново'!F36+'Г.Оряховица'!F36+Елена!F36+Златарица!F36+Лясковец!F36+Павликени!F36+'П.Тръмбеш'!F36+Свищов!F36+Стражица!F36+Сухиндол!F36</f>
        <v>513685</v>
      </c>
      <c r="G36" s="52">
        <f t="shared" si="2"/>
        <v>2553.074638734608</v>
      </c>
      <c r="H36" s="52">
        <f t="shared" si="3"/>
        <v>100</v>
      </c>
      <c r="I36" s="141">
        <f>I7+I9+I11+I12+SUM(I14:I18)+I22+SUM(I26:I29)+SUM(I31:I35)</f>
        <v>663263</v>
      </c>
      <c r="J36" s="52">
        <f t="shared" si="5"/>
        <v>2793.6273270996544</v>
      </c>
      <c r="K36" s="52">
        <f t="shared" si="6"/>
        <v>100</v>
      </c>
    </row>
    <row r="37" ht="12.75">
      <c r="B37" s="214"/>
    </row>
    <row r="38" ht="12.75">
      <c r="B38" s="214"/>
    </row>
    <row r="39" ht="12.75">
      <c r="B39" s="214" t="s">
        <v>68</v>
      </c>
    </row>
  </sheetData>
  <sheetProtection/>
  <mergeCells count="8">
    <mergeCell ref="A29:A30"/>
    <mergeCell ref="A5:A6"/>
    <mergeCell ref="B5:B6"/>
    <mergeCell ref="A22:A25"/>
    <mergeCell ref="A7:A8"/>
    <mergeCell ref="A9:A10"/>
    <mergeCell ref="A12:A13"/>
    <mergeCell ref="A18:A21"/>
  </mergeCells>
  <printOptions horizontalCentered="1" verticalCentered="1"/>
  <pageMargins left="0.35433070866141736" right="0.35433070866141736" top="0.1968503937007874" bottom="0.3937007874015748" header="0" footer="0"/>
  <pageSetup blackAndWhite="1" fitToHeight="0" fitToWidth="1" horizontalDpi="600" verticalDpi="600" orientation="landscape" paperSize="9" scale="97" r:id="rId1"/>
  <headerFooter alignWithMargins="0">
    <oddFooter>&amp;L&amp;Z&amp;F *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2:K38"/>
  <sheetViews>
    <sheetView zoomScalePageLayoutView="0" workbookViewId="0" topLeftCell="A1">
      <pane ySplit="6" topLeftCell="A13" activePane="bottomLeft" state="frozen"/>
      <selection pane="topLeft" activeCell="A1" sqref="A1"/>
      <selection pane="bottomLeft" activeCell="D24" sqref="D24"/>
    </sheetView>
  </sheetViews>
  <sheetFormatPr defaultColWidth="9.140625" defaultRowHeight="12.75"/>
  <cols>
    <col min="1" max="1" width="7.7109375" style="0" customWidth="1"/>
    <col min="2" max="2" width="53.7109375" style="0" customWidth="1"/>
    <col min="3" max="3" width="9.140625" style="197" customWidth="1"/>
    <col min="4" max="4" width="10.421875" style="0" customWidth="1"/>
    <col min="6" max="6" width="9.140625" style="197" customWidth="1"/>
    <col min="7" max="7" width="10.421875" style="0" customWidth="1"/>
    <col min="9" max="9" width="9.57421875" style="26" bestFit="1" customWidth="1"/>
    <col min="10" max="10" width="10.00390625" style="0" customWidth="1"/>
  </cols>
  <sheetData>
    <row r="1" ht="9.75" customHeight="1"/>
    <row r="2" spans="1:11" ht="13.5" customHeight="1">
      <c r="A2" s="241" t="s">
        <v>70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1:11" ht="10.5" customHeight="1">
      <c r="A3" s="1"/>
      <c r="B3" s="1"/>
      <c r="C3" s="198"/>
      <c r="D3" s="1"/>
      <c r="E3" s="1"/>
      <c r="F3" s="198"/>
      <c r="G3" s="1"/>
      <c r="H3" s="3"/>
      <c r="I3" s="27"/>
      <c r="J3" s="3"/>
      <c r="K3" s="3"/>
    </row>
    <row r="4" spans="1:10" ht="14.25">
      <c r="A4" s="4"/>
      <c r="D4" s="266">
        <v>6413.5</v>
      </c>
      <c r="E4" s="269"/>
      <c r="F4" s="74"/>
      <c r="G4" s="269">
        <v>35844</v>
      </c>
      <c r="H4" s="269"/>
      <c r="I4" s="74"/>
      <c r="J4" s="266">
        <f>SUM(D4:G4)</f>
        <v>42257.5</v>
      </c>
    </row>
    <row r="5" spans="1:11" ht="15" customHeight="1">
      <c r="A5" s="229" t="s">
        <v>59</v>
      </c>
      <c r="B5" s="7"/>
      <c r="C5" s="238" t="s">
        <v>0</v>
      </c>
      <c r="D5" s="239"/>
      <c r="E5" s="240"/>
      <c r="F5" s="238" t="s">
        <v>1</v>
      </c>
      <c r="G5" s="239"/>
      <c r="H5" s="240"/>
      <c r="I5" s="238" t="s">
        <v>2</v>
      </c>
      <c r="J5" s="239"/>
      <c r="K5" s="240"/>
    </row>
    <row r="6" spans="1:11" ht="39.75" customHeight="1">
      <c r="A6" s="243"/>
      <c r="B6" s="29" t="s">
        <v>55</v>
      </c>
      <c r="C6" s="199" t="s">
        <v>3</v>
      </c>
      <c r="D6" s="30" t="s">
        <v>4</v>
      </c>
      <c r="E6" s="30" t="s">
        <v>5</v>
      </c>
      <c r="F6" s="199" t="s">
        <v>3</v>
      </c>
      <c r="G6" s="30" t="s">
        <v>4</v>
      </c>
      <c r="H6" s="30" t="s">
        <v>5</v>
      </c>
      <c r="I6" s="32" t="s">
        <v>3</v>
      </c>
      <c r="J6" s="30" t="s">
        <v>4</v>
      </c>
      <c r="K6" s="30" t="s">
        <v>5</v>
      </c>
    </row>
    <row r="7" spans="1:11" ht="15" customHeight="1" thickBot="1">
      <c r="A7" s="231" t="s">
        <v>6</v>
      </c>
      <c r="B7" s="36" t="s">
        <v>7</v>
      </c>
      <c r="C7" s="190">
        <v>8136</v>
      </c>
      <c r="D7" s="169">
        <f aca="true" t="shared" si="0" ref="D7:D36">C7*1000/$D$4</f>
        <v>1268.5741015046387</v>
      </c>
      <c r="E7" s="169">
        <f aca="true" t="shared" si="1" ref="E7:E36">C7*100/C$36</f>
        <v>21.394761754496688</v>
      </c>
      <c r="F7" s="190">
        <v>4241</v>
      </c>
      <c r="G7" s="169">
        <f aca="true" t="shared" si="2" ref="G7:G36">F7*1000/$G$4</f>
        <v>118.31826805044079</v>
      </c>
      <c r="H7" s="169">
        <f aca="true" t="shared" si="3" ref="H7:H36">F7*100/F$36</f>
        <v>3.533047868175078</v>
      </c>
      <c r="I7" s="37">
        <f aca="true" t="shared" si="4" ref="I7:I35">C7+F7</f>
        <v>12377</v>
      </c>
      <c r="J7" s="169">
        <f aca="true" t="shared" si="5" ref="J7:J36">I7*1000/$J$4</f>
        <v>292.89475241081465</v>
      </c>
      <c r="K7" s="169">
        <f aca="true" t="shared" si="6" ref="K7:K36">I7*100/I$36</f>
        <v>7.830273430086167</v>
      </c>
    </row>
    <row r="8" spans="1:11" ht="12.75">
      <c r="A8" s="232"/>
      <c r="B8" s="69" t="s">
        <v>8</v>
      </c>
      <c r="C8" s="189">
        <v>58</v>
      </c>
      <c r="D8" s="145">
        <f t="shared" si="0"/>
        <v>9.043424027442114</v>
      </c>
      <c r="E8" s="145">
        <f t="shared" si="1"/>
        <v>0.15251919638161354</v>
      </c>
      <c r="F8" s="189">
        <v>63</v>
      </c>
      <c r="G8" s="145">
        <f t="shared" si="2"/>
        <v>1.7576163374623368</v>
      </c>
      <c r="H8" s="145">
        <f t="shared" si="3"/>
        <v>0.05248338026291674</v>
      </c>
      <c r="I8" s="135">
        <f t="shared" si="4"/>
        <v>121</v>
      </c>
      <c r="J8" s="145">
        <f t="shared" si="5"/>
        <v>2.863397030112998</v>
      </c>
      <c r="K8" s="145">
        <f t="shared" si="6"/>
        <v>0.07655030177267724</v>
      </c>
    </row>
    <row r="9" spans="1:11" ht="13.5" thickBot="1">
      <c r="A9" s="231" t="s">
        <v>9</v>
      </c>
      <c r="B9" s="36" t="s">
        <v>10</v>
      </c>
      <c r="C9" s="190">
        <v>81</v>
      </c>
      <c r="D9" s="169">
        <f t="shared" si="0"/>
        <v>12.629609417634677</v>
      </c>
      <c r="E9" s="169">
        <f t="shared" si="1"/>
        <v>0.2130009466708741</v>
      </c>
      <c r="F9" s="190">
        <v>2411</v>
      </c>
      <c r="G9" s="169">
        <f t="shared" si="2"/>
        <v>67.26369824796339</v>
      </c>
      <c r="H9" s="169">
        <f t="shared" si="3"/>
        <v>2.008530631966544</v>
      </c>
      <c r="I9" s="37">
        <f t="shared" si="4"/>
        <v>2492</v>
      </c>
      <c r="J9" s="169">
        <f t="shared" si="5"/>
        <v>58.971780157368514</v>
      </c>
      <c r="K9" s="169">
        <f t="shared" si="6"/>
        <v>1.576556628243898</v>
      </c>
    </row>
    <row r="10" spans="1:11" ht="12.75">
      <c r="A10" s="232"/>
      <c r="B10" s="69" t="s">
        <v>11</v>
      </c>
      <c r="C10" s="189">
        <v>17</v>
      </c>
      <c r="D10" s="145">
        <f t="shared" si="0"/>
        <v>2.650658766664068</v>
      </c>
      <c r="E10" s="145">
        <f t="shared" si="1"/>
        <v>0.044703902387714316</v>
      </c>
      <c r="F10" s="189">
        <v>699</v>
      </c>
      <c r="G10" s="145">
        <f t="shared" si="2"/>
        <v>19.501171744224976</v>
      </c>
      <c r="H10" s="145">
        <f t="shared" si="3"/>
        <v>0.582315600059981</v>
      </c>
      <c r="I10" s="135">
        <f t="shared" si="4"/>
        <v>716</v>
      </c>
      <c r="J10" s="145">
        <f t="shared" si="5"/>
        <v>16.94373779802402</v>
      </c>
      <c r="K10" s="145">
        <f t="shared" si="6"/>
        <v>0.452975339415181</v>
      </c>
    </row>
    <row r="11" spans="1:11" ht="17.25" customHeight="1">
      <c r="A11" s="40" t="s">
        <v>12</v>
      </c>
      <c r="B11" s="11" t="s">
        <v>13</v>
      </c>
      <c r="C11" s="193">
        <v>54</v>
      </c>
      <c r="D11" s="170">
        <f t="shared" si="0"/>
        <v>8.419739611756452</v>
      </c>
      <c r="E11" s="170">
        <f t="shared" si="1"/>
        <v>0.14200063111391606</v>
      </c>
      <c r="F11" s="193">
        <v>250</v>
      </c>
      <c r="G11" s="170">
        <f t="shared" si="2"/>
        <v>6.974668005802924</v>
      </c>
      <c r="H11" s="170">
        <f t="shared" si="3"/>
        <v>0.20826738199570136</v>
      </c>
      <c r="I11" s="24">
        <f t="shared" si="4"/>
        <v>304</v>
      </c>
      <c r="J11" s="170">
        <f t="shared" si="5"/>
        <v>7.19398923268059</v>
      </c>
      <c r="K11" s="170">
        <f t="shared" si="6"/>
        <v>0.19232472511482546</v>
      </c>
    </row>
    <row r="12" spans="1:11" ht="24" customHeight="1" thickBot="1">
      <c r="A12" s="231" t="s">
        <v>14</v>
      </c>
      <c r="B12" s="36" t="s">
        <v>61</v>
      </c>
      <c r="C12" s="190">
        <v>137</v>
      </c>
      <c r="D12" s="169">
        <f t="shared" si="0"/>
        <v>21.36119123723396</v>
      </c>
      <c r="E12" s="169">
        <f t="shared" si="1"/>
        <v>0.3602608604186389</v>
      </c>
      <c r="F12" s="190">
        <v>8846</v>
      </c>
      <c r="G12" s="169">
        <f t="shared" si="2"/>
        <v>246.79165271733066</v>
      </c>
      <c r="H12" s="169">
        <f t="shared" si="3"/>
        <v>7.369333044535897</v>
      </c>
      <c r="I12" s="37">
        <f t="shared" si="4"/>
        <v>8983</v>
      </c>
      <c r="J12" s="169">
        <f t="shared" si="5"/>
        <v>212.57764893805833</v>
      </c>
      <c r="K12" s="169">
        <f t="shared" si="6"/>
        <v>5.683069097718675</v>
      </c>
    </row>
    <row r="13" spans="1:11" ht="15" customHeight="1">
      <c r="A13" s="232"/>
      <c r="B13" s="127" t="s">
        <v>16</v>
      </c>
      <c r="C13" s="189">
        <v>43</v>
      </c>
      <c r="D13" s="145">
        <f t="shared" si="0"/>
        <v>6.704607468620877</v>
      </c>
      <c r="E13" s="145">
        <f t="shared" si="1"/>
        <v>0.11307457662774797</v>
      </c>
      <c r="F13" s="189">
        <v>5755</v>
      </c>
      <c r="G13" s="145">
        <f t="shared" si="2"/>
        <v>160.5568574935833</v>
      </c>
      <c r="H13" s="145">
        <f t="shared" si="3"/>
        <v>4.794315133541045</v>
      </c>
      <c r="I13" s="135">
        <f t="shared" si="4"/>
        <v>5798</v>
      </c>
      <c r="J13" s="145">
        <f t="shared" si="5"/>
        <v>137.2064130627699</v>
      </c>
      <c r="K13" s="145">
        <f t="shared" si="6"/>
        <v>3.668088013867625</v>
      </c>
    </row>
    <row r="14" spans="1:11" ht="16.5" customHeight="1">
      <c r="A14" s="41" t="s">
        <v>17</v>
      </c>
      <c r="B14" s="13" t="s">
        <v>18</v>
      </c>
      <c r="C14" s="193">
        <v>126</v>
      </c>
      <c r="D14" s="170">
        <f t="shared" si="0"/>
        <v>19.646059094098387</v>
      </c>
      <c r="E14" s="170">
        <f t="shared" si="1"/>
        <v>0.33133480593247083</v>
      </c>
      <c r="F14" s="193">
        <v>2176</v>
      </c>
      <c r="G14" s="170">
        <f t="shared" si="2"/>
        <v>60.70751032250865</v>
      </c>
      <c r="H14" s="170">
        <f t="shared" si="3"/>
        <v>1.8127592928905847</v>
      </c>
      <c r="I14" s="24">
        <f t="shared" si="4"/>
        <v>2302</v>
      </c>
      <c r="J14" s="170">
        <f t="shared" si="5"/>
        <v>54.475536886943146</v>
      </c>
      <c r="K14" s="170">
        <f t="shared" si="6"/>
        <v>1.4563536750471322</v>
      </c>
    </row>
    <row r="15" spans="1:11" ht="15" customHeight="1">
      <c r="A15" s="41" t="s">
        <v>19</v>
      </c>
      <c r="B15" s="13" t="s">
        <v>20</v>
      </c>
      <c r="C15" s="193">
        <v>130</v>
      </c>
      <c r="D15" s="170">
        <f t="shared" si="0"/>
        <v>20.26974350978405</v>
      </c>
      <c r="E15" s="170">
        <f t="shared" si="1"/>
        <v>0.3418533712001683</v>
      </c>
      <c r="F15" s="193">
        <v>5554</v>
      </c>
      <c r="G15" s="170">
        <f t="shared" si="2"/>
        <v>154.94922441691776</v>
      </c>
      <c r="H15" s="170">
        <f t="shared" si="3"/>
        <v>4.626868158416501</v>
      </c>
      <c r="I15" s="24">
        <f t="shared" si="4"/>
        <v>5684</v>
      </c>
      <c r="J15" s="170">
        <f t="shared" si="5"/>
        <v>134.5086671005147</v>
      </c>
      <c r="K15" s="170">
        <f t="shared" si="6"/>
        <v>3.5959662419495655</v>
      </c>
    </row>
    <row r="16" spans="1:11" ht="14.25" customHeight="1">
      <c r="A16" s="40" t="s">
        <v>21</v>
      </c>
      <c r="B16" s="46" t="s">
        <v>22</v>
      </c>
      <c r="C16" s="193">
        <v>1748</v>
      </c>
      <c r="D16" s="170">
        <f t="shared" si="0"/>
        <v>272.55008965463475</v>
      </c>
      <c r="E16" s="170">
        <f t="shared" si="1"/>
        <v>4.596613021983801</v>
      </c>
      <c r="F16" s="193">
        <v>10302</v>
      </c>
      <c r="G16" s="170">
        <f t="shared" si="2"/>
        <v>287.4121191831269</v>
      </c>
      <c r="H16" s="170">
        <f t="shared" si="3"/>
        <v>8.582282277278862</v>
      </c>
      <c r="I16" s="24">
        <f t="shared" si="4"/>
        <v>12050</v>
      </c>
      <c r="J16" s="170">
        <f t="shared" si="5"/>
        <v>285.15648109802993</v>
      </c>
      <c r="K16" s="170">
        <f t="shared" si="6"/>
        <v>7.623397821163311</v>
      </c>
    </row>
    <row r="17" spans="1:11" ht="15" customHeight="1">
      <c r="A17" s="41" t="s">
        <v>23</v>
      </c>
      <c r="B17" s="13" t="s">
        <v>24</v>
      </c>
      <c r="C17" s="193">
        <v>287</v>
      </c>
      <c r="D17" s="170">
        <f t="shared" si="0"/>
        <v>44.74935682544633</v>
      </c>
      <c r="E17" s="170">
        <f t="shared" si="1"/>
        <v>0.7547070579572946</v>
      </c>
      <c r="F17" s="193">
        <v>3198</v>
      </c>
      <c r="G17" s="170">
        <f t="shared" si="2"/>
        <v>89.219953130231</v>
      </c>
      <c r="H17" s="170">
        <f t="shared" si="3"/>
        <v>2.664156350489012</v>
      </c>
      <c r="I17" s="24">
        <f t="shared" si="4"/>
        <v>3485</v>
      </c>
      <c r="J17" s="170">
        <f t="shared" si="5"/>
        <v>82.47056735490742</v>
      </c>
      <c r="K17" s="170">
        <f t="shared" si="6"/>
        <v>2.204775220477522</v>
      </c>
    </row>
    <row r="18" spans="1:11" ht="15.75" customHeight="1" thickBot="1">
      <c r="A18" s="235" t="s">
        <v>25</v>
      </c>
      <c r="B18" s="72" t="s">
        <v>26</v>
      </c>
      <c r="C18" s="190">
        <v>55</v>
      </c>
      <c r="D18" s="169">
        <f t="shared" si="0"/>
        <v>8.575660715677866</v>
      </c>
      <c r="E18" s="169">
        <f t="shared" si="1"/>
        <v>0.14463027243084042</v>
      </c>
      <c r="F18" s="190">
        <v>33493</v>
      </c>
      <c r="G18" s="169">
        <f t="shared" si="2"/>
        <v>934.4102220734293</v>
      </c>
      <c r="H18" s="169">
        <f t="shared" si="3"/>
        <v>27.901997700728103</v>
      </c>
      <c r="I18" s="37">
        <f t="shared" si="4"/>
        <v>33548</v>
      </c>
      <c r="J18" s="169">
        <f t="shared" si="5"/>
        <v>793.8945749275276</v>
      </c>
      <c r="K18" s="169">
        <f t="shared" si="6"/>
        <v>21.22404565181633</v>
      </c>
    </row>
    <row r="19" spans="1:11" ht="12.75">
      <c r="A19" s="236"/>
      <c r="B19" s="69" t="s">
        <v>27</v>
      </c>
      <c r="C19" s="189">
        <v>8</v>
      </c>
      <c r="D19" s="145">
        <f t="shared" si="0"/>
        <v>1.247368831371326</v>
      </c>
      <c r="E19" s="145">
        <f t="shared" si="1"/>
        <v>0.021037130535394973</v>
      </c>
      <c r="F19" s="189">
        <v>26173</v>
      </c>
      <c r="G19" s="145">
        <f t="shared" si="2"/>
        <v>730.1919428635197</v>
      </c>
      <c r="H19" s="145">
        <f t="shared" si="3"/>
        <v>21.803928755893967</v>
      </c>
      <c r="I19" s="135">
        <f t="shared" si="4"/>
        <v>26181</v>
      </c>
      <c r="J19" s="145">
        <f t="shared" si="5"/>
        <v>619.5586582263503</v>
      </c>
      <c r="K19" s="145">
        <f t="shared" si="6"/>
        <v>16.563334303392253</v>
      </c>
    </row>
    <row r="20" spans="1:11" ht="12.75">
      <c r="A20" s="236"/>
      <c r="B20" s="128" t="s">
        <v>56</v>
      </c>
      <c r="C20" s="193"/>
      <c r="D20" s="144">
        <f t="shared" si="0"/>
        <v>0</v>
      </c>
      <c r="E20" s="144">
        <f t="shared" si="1"/>
        <v>0</v>
      </c>
      <c r="F20" s="193">
        <v>1681</v>
      </c>
      <c r="G20" s="144">
        <f t="shared" si="2"/>
        <v>46.89766767101886</v>
      </c>
      <c r="H20" s="144">
        <f t="shared" si="3"/>
        <v>1.4003898765390959</v>
      </c>
      <c r="I20" s="132">
        <f t="shared" si="4"/>
        <v>1681</v>
      </c>
      <c r="J20" s="144">
        <f t="shared" si="5"/>
        <v>39.77992072413181</v>
      </c>
      <c r="K20" s="144">
        <f t="shared" si="6"/>
        <v>1.0634798122303342</v>
      </c>
    </row>
    <row r="21" spans="1:11" ht="12.75">
      <c r="A21" s="237"/>
      <c r="B21" s="129" t="s">
        <v>28</v>
      </c>
      <c r="C21" s="193"/>
      <c r="D21" s="144">
        <f t="shared" si="0"/>
        <v>0</v>
      </c>
      <c r="E21" s="144">
        <f t="shared" si="1"/>
        <v>0</v>
      </c>
      <c r="F21" s="193">
        <v>1809</v>
      </c>
      <c r="G21" s="144">
        <f t="shared" si="2"/>
        <v>50.46869768998996</v>
      </c>
      <c r="H21" s="144">
        <f t="shared" si="3"/>
        <v>1.507022776120895</v>
      </c>
      <c r="I21" s="132">
        <f t="shared" si="4"/>
        <v>1809</v>
      </c>
      <c r="J21" s="144">
        <f t="shared" si="5"/>
        <v>42.808968822102585</v>
      </c>
      <c r="K21" s="144">
        <f t="shared" si="6"/>
        <v>1.1444586438576292</v>
      </c>
    </row>
    <row r="22" spans="1:11" ht="20.25" customHeight="1" thickBot="1">
      <c r="A22" s="235" t="s">
        <v>29</v>
      </c>
      <c r="B22" s="72" t="s">
        <v>30</v>
      </c>
      <c r="C22" s="190">
        <v>19689</v>
      </c>
      <c r="D22" s="169">
        <f t="shared" si="0"/>
        <v>3069.930615108755</v>
      </c>
      <c r="E22" s="169">
        <f t="shared" si="1"/>
        <v>51.77500788892395</v>
      </c>
      <c r="F22" s="190">
        <v>11514</v>
      </c>
      <c r="G22" s="169">
        <f t="shared" si="2"/>
        <v>321.22530967525944</v>
      </c>
      <c r="H22" s="169">
        <f t="shared" si="3"/>
        <v>9.591962545194022</v>
      </c>
      <c r="I22" s="37">
        <f t="shared" si="4"/>
        <v>31203</v>
      </c>
      <c r="J22" s="169">
        <f t="shared" si="5"/>
        <v>738.4014671951725</v>
      </c>
      <c r="K22" s="169">
        <f t="shared" si="6"/>
        <v>19.740488150519404</v>
      </c>
    </row>
    <row r="23" spans="1:11" ht="12.75">
      <c r="A23" s="236"/>
      <c r="B23" s="69" t="s">
        <v>31</v>
      </c>
      <c r="C23" s="189">
        <v>16349</v>
      </c>
      <c r="D23" s="145">
        <f t="shared" si="0"/>
        <v>2549.1541280112265</v>
      </c>
      <c r="E23" s="145">
        <f t="shared" si="1"/>
        <v>42.99200589039655</v>
      </c>
      <c r="F23" s="189">
        <v>4142</v>
      </c>
      <c r="G23" s="145">
        <f t="shared" si="2"/>
        <v>115.55629952014284</v>
      </c>
      <c r="H23" s="145">
        <f t="shared" si="3"/>
        <v>3.4505739849047803</v>
      </c>
      <c r="I23" s="135">
        <f t="shared" si="4"/>
        <v>20491</v>
      </c>
      <c r="J23" s="145">
        <f t="shared" si="5"/>
        <v>484.9080044962433</v>
      </c>
      <c r="K23" s="145">
        <f t="shared" si="6"/>
        <v>12.963572178710159</v>
      </c>
    </row>
    <row r="24" spans="1:11" ht="12.75">
      <c r="A24" s="236"/>
      <c r="B24" s="130" t="s">
        <v>53</v>
      </c>
      <c r="C24" s="193">
        <v>410</v>
      </c>
      <c r="D24" s="144">
        <f t="shared" si="0"/>
        <v>63.927652607780466</v>
      </c>
      <c r="E24" s="144">
        <f t="shared" si="1"/>
        <v>1.0781529399389924</v>
      </c>
      <c r="F24" s="193">
        <v>887</v>
      </c>
      <c r="G24" s="144">
        <f t="shared" si="2"/>
        <v>24.746122084588773</v>
      </c>
      <c r="H24" s="144">
        <f t="shared" si="3"/>
        <v>0.7389326713207485</v>
      </c>
      <c r="I24" s="132">
        <f t="shared" si="4"/>
        <v>1297</v>
      </c>
      <c r="J24" s="144">
        <f t="shared" si="5"/>
        <v>30.69277643021949</v>
      </c>
      <c r="K24" s="144">
        <f t="shared" si="6"/>
        <v>0.8205433173484494</v>
      </c>
    </row>
    <row r="25" spans="1:11" ht="12.75">
      <c r="A25" s="237"/>
      <c r="B25" s="130" t="s">
        <v>54</v>
      </c>
      <c r="C25" s="193">
        <v>2362</v>
      </c>
      <c r="D25" s="144">
        <f t="shared" si="0"/>
        <v>368.285647462384</v>
      </c>
      <c r="E25" s="144">
        <f t="shared" si="1"/>
        <v>6.211212790575366</v>
      </c>
      <c r="F25" s="193">
        <v>1945</v>
      </c>
      <c r="G25" s="144">
        <f t="shared" si="2"/>
        <v>54.262917085146746</v>
      </c>
      <c r="H25" s="144">
        <f t="shared" si="3"/>
        <v>1.6203202319265566</v>
      </c>
      <c r="I25" s="132">
        <f t="shared" si="4"/>
        <v>4307</v>
      </c>
      <c r="J25" s="144">
        <f t="shared" si="5"/>
        <v>101.92273560906348</v>
      </c>
      <c r="K25" s="144">
        <f t="shared" si="6"/>
        <v>2.7248111548340566</v>
      </c>
    </row>
    <row r="26" spans="1:11" ht="15" customHeight="1">
      <c r="A26" s="40" t="s">
        <v>32</v>
      </c>
      <c r="B26" s="11" t="s">
        <v>33</v>
      </c>
      <c r="C26" s="193">
        <v>596</v>
      </c>
      <c r="D26" s="170">
        <f t="shared" si="0"/>
        <v>92.9289779371638</v>
      </c>
      <c r="E26" s="170">
        <f t="shared" si="1"/>
        <v>1.5672662248869254</v>
      </c>
      <c r="F26" s="193">
        <v>3849</v>
      </c>
      <c r="G26" s="170">
        <f t="shared" si="2"/>
        <v>107.38198861734182</v>
      </c>
      <c r="H26" s="170">
        <f t="shared" si="3"/>
        <v>3.2064846132058182</v>
      </c>
      <c r="I26" s="24">
        <f t="shared" si="4"/>
        <v>4445</v>
      </c>
      <c r="J26" s="170">
        <f t="shared" si="5"/>
        <v>105.18842808968822</v>
      </c>
      <c r="K26" s="170">
        <f t="shared" si="6"/>
        <v>2.812116457682234</v>
      </c>
    </row>
    <row r="27" spans="1:11" ht="12.75">
      <c r="A27" s="40" t="s">
        <v>34</v>
      </c>
      <c r="B27" s="11" t="s">
        <v>35</v>
      </c>
      <c r="C27" s="193">
        <v>1488</v>
      </c>
      <c r="D27" s="170">
        <f t="shared" si="0"/>
        <v>232.01060263506665</v>
      </c>
      <c r="E27" s="170">
        <f t="shared" si="1"/>
        <v>3.912906279583465</v>
      </c>
      <c r="F27" s="193">
        <v>2803</v>
      </c>
      <c r="G27" s="170">
        <f t="shared" si="2"/>
        <v>78.19997768106238</v>
      </c>
      <c r="H27" s="170">
        <f t="shared" si="3"/>
        <v>2.3350938869358036</v>
      </c>
      <c r="I27" s="24">
        <f t="shared" si="4"/>
        <v>4291</v>
      </c>
      <c r="J27" s="170">
        <f t="shared" si="5"/>
        <v>101.54410459681714</v>
      </c>
      <c r="K27" s="170">
        <f t="shared" si="6"/>
        <v>2.7146888008806447</v>
      </c>
    </row>
    <row r="28" spans="1:11" ht="15.75" customHeight="1">
      <c r="A28" s="40" t="s">
        <v>36</v>
      </c>
      <c r="B28" s="11" t="s">
        <v>66</v>
      </c>
      <c r="C28" s="193">
        <v>257</v>
      </c>
      <c r="D28" s="170">
        <f t="shared" si="0"/>
        <v>40.07172370780385</v>
      </c>
      <c r="E28" s="170">
        <f t="shared" si="1"/>
        <v>0.6758178184495635</v>
      </c>
      <c r="F28" s="193">
        <v>13338</v>
      </c>
      <c r="G28" s="170">
        <f t="shared" si="2"/>
        <v>372.1124874455976</v>
      </c>
      <c r="H28" s="170">
        <f t="shared" si="3"/>
        <v>11.11148136423466</v>
      </c>
      <c r="I28" s="24">
        <f t="shared" si="4"/>
        <v>13595</v>
      </c>
      <c r="J28" s="170">
        <f t="shared" si="5"/>
        <v>321.7180382180678</v>
      </c>
      <c r="K28" s="170">
        <f t="shared" si="6"/>
        <v>8.600837624789644</v>
      </c>
    </row>
    <row r="29" spans="1:11" ht="15" customHeight="1" thickBot="1">
      <c r="A29" s="231" t="s">
        <v>38</v>
      </c>
      <c r="B29" s="72" t="s">
        <v>39</v>
      </c>
      <c r="C29" s="190">
        <v>917</v>
      </c>
      <c r="D29" s="169">
        <f t="shared" si="0"/>
        <v>142.97965229593825</v>
      </c>
      <c r="E29" s="169">
        <f t="shared" si="1"/>
        <v>2.411381087619649</v>
      </c>
      <c r="F29" s="190">
        <v>10363</v>
      </c>
      <c r="G29" s="169">
        <f t="shared" si="2"/>
        <v>289.1139381765428</v>
      </c>
      <c r="H29" s="169">
        <f t="shared" si="3"/>
        <v>8.633099518485812</v>
      </c>
      <c r="I29" s="37">
        <f t="shared" si="4"/>
        <v>11280</v>
      </c>
      <c r="J29" s="169">
        <f t="shared" si="5"/>
        <v>266.93486363367447</v>
      </c>
      <c r="K29" s="169">
        <f t="shared" si="6"/>
        <v>7.136259537155365</v>
      </c>
    </row>
    <row r="30" spans="1:11" ht="12.75">
      <c r="A30" s="232"/>
      <c r="B30" s="127" t="s">
        <v>40</v>
      </c>
      <c r="C30" s="189">
        <v>574</v>
      </c>
      <c r="D30" s="145">
        <f t="shared" si="0"/>
        <v>89.49871365089265</v>
      </c>
      <c r="E30" s="145">
        <f t="shared" si="1"/>
        <v>1.5094141159145893</v>
      </c>
      <c r="F30" s="189">
        <v>3859</v>
      </c>
      <c r="G30" s="145">
        <f t="shared" si="2"/>
        <v>107.66097533757393</v>
      </c>
      <c r="H30" s="145">
        <f t="shared" si="3"/>
        <v>3.214815308485646</v>
      </c>
      <c r="I30" s="135">
        <f t="shared" si="4"/>
        <v>4433</v>
      </c>
      <c r="J30" s="145">
        <f t="shared" si="5"/>
        <v>104.90445483050345</v>
      </c>
      <c r="K30" s="145">
        <f t="shared" si="6"/>
        <v>2.804524692217175</v>
      </c>
    </row>
    <row r="31" spans="1:11" ht="17.25" customHeight="1">
      <c r="A31" s="40" t="s">
        <v>41</v>
      </c>
      <c r="B31" s="11" t="s">
        <v>42</v>
      </c>
      <c r="C31" s="193">
        <v>27</v>
      </c>
      <c r="D31" s="170">
        <f t="shared" si="0"/>
        <v>4.209869805878226</v>
      </c>
      <c r="E31" s="170">
        <f t="shared" si="1"/>
        <v>0.07100031555695803</v>
      </c>
      <c r="F31" s="193">
        <v>478</v>
      </c>
      <c r="G31" s="170">
        <f t="shared" si="2"/>
        <v>13.33556522709519</v>
      </c>
      <c r="H31" s="170">
        <f t="shared" si="3"/>
        <v>0.398207234375781</v>
      </c>
      <c r="I31" s="24">
        <f t="shared" si="4"/>
        <v>505</v>
      </c>
      <c r="J31" s="170">
        <f t="shared" si="5"/>
        <v>11.950541324025322</v>
      </c>
      <c r="K31" s="170">
        <f t="shared" si="6"/>
        <v>0.31948679665456203</v>
      </c>
    </row>
    <row r="32" spans="1:11" ht="12.75" customHeight="1">
      <c r="A32" s="40" t="s">
        <v>43</v>
      </c>
      <c r="B32" s="11" t="s">
        <v>67</v>
      </c>
      <c r="C32" s="193">
        <v>63</v>
      </c>
      <c r="D32" s="170">
        <f t="shared" si="0"/>
        <v>9.823029547049194</v>
      </c>
      <c r="E32" s="170">
        <f t="shared" si="1"/>
        <v>0.16566740296623542</v>
      </c>
      <c r="F32" s="193"/>
      <c r="G32" s="170">
        <f t="shared" si="2"/>
        <v>0</v>
      </c>
      <c r="H32" s="170">
        <f t="shared" si="3"/>
        <v>0</v>
      </c>
      <c r="I32" s="24">
        <f t="shared" si="4"/>
        <v>63</v>
      </c>
      <c r="J32" s="170">
        <f t="shared" si="5"/>
        <v>1.4908596107199905</v>
      </c>
      <c r="K32" s="170">
        <f t="shared" si="6"/>
        <v>0.03985676869155922</v>
      </c>
    </row>
    <row r="33" spans="1:11" ht="13.5" customHeight="1">
      <c r="A33" s="40" t="s">
        <v>45</v>
      </c>
      <c r="B33" s="11" t="s">
        <v>46</v>
      </c>
      <c r="C33" s="193">
        <v>174</v>
      </c>
      <c r="D33" s="170">
        <f t="shared" si="0"/>
        <v>27.130272082326343</v>
      </c>
      <c r="E33" s="170">
        <f t="shared" si="1"/>
        <v>0.4575575891448406</v>
      </c>
      <c r="F33" s="193">
        <v>48</v>
      </c>
      <c r="G33" s="170">
        <f t="shared" si="2"/>
        <v>1.3391362571141614</v>
      </c>
      <c r="H33" s="170">
        <f t="shared" si="3"/>
        <v>0.03998733734317466</v>
      </c>
      <c r="I33" s="24">
        <f t="shared" si="4"/>
        <v>222</v>
      </c>
      <c r="J33" s="170">
        <f t="shared" si="5"/>
        <v>5.253505294918062</v>
      </c>
      <c r="K33" s="170">
        <f t="shared" si="6"/>
        <v>0.14044766110358964</v>
      </c>
    </row>
    <row r="34" spans="1:11" ht="14.25" customHeight="1">
      <c r="A34" s="40" t="s">
        <v>47</v>
      </c>
      <c r="B34" s="11" t="s">
        <v>48</v>
      </c>
      <c r="C34" s="193">
        <v>2808</v>
      </c>
      <c r="D34" s="170">
        <f t="shared" si="0"/>
        <v>437.82645981133544</v>
      </c>
      <c r="E34" s="170">
        <f t="shared" si="1"/>
        <v>7.384032817923635</v>
      </c>
      <c r="F34" s="193">
        <v>2606</v>
      </c>
      <c r="G34" s="170">
        <f t="shared" si="2"/>
        <v>72.70393929248968</v>
      </c>
      <c r="H34" s="170">
        <f t="shared" si="3"/>
        <v>2.170979189923191</v>
      </c>
      <c r="I34" s="24">
        <f t="shared" si="4"/>
        <v>5414</v>
      </c>
      <c r="J34" s="170">
        <f t="shared" si="5"/>
        <v>128.1192687688576</v>
      </c>
      <c r="K34" s="170">
        <f t="shared" si="6"/>
        <v>3.42515151898574</v>
      </c>
    </row>
    <row r="35" spans="1:11" ht="13.5" thickBot="1">
      <c r="A35" s="42" t="s">
        <v>49</v>
      </c>
      <c r="B35" s="36" t="s">
        <v>50</v>
      </c>
      <c r="C35" s="190">
        <v>1255</v>
      </c>
      <c r="D35" s="169">
        <f t="shared" si="0"/>
        <v>195.6809854213768</v>
      </c>
      <c r="E35" s="169">
        <f t="shared" si="1"/>
        <v>3.300199852740086</v>
      </c>
      <c r="F35" s="190">
        <v>4568</v>
      </c>
      <c r="G35" s="169">
        <f t="shared" si="2"/>
        <v>127.44113380203102</v>
      </c>
      <c r="H35" s="169">
        <f t="shared" si="3"/>
        <v>3.805461603825455</v>
      </c>
      <c r="I35" s="37">
        <f t="shared" si="4"/>
        <v>5823</v>
      </c>
      <c r="J35" s="169">
        <f t="shared" si="5"/>
        <v>137.79802401940483</v>
      </c>
      <c r="K35" s="169">
        <f t="shared" si="6"/>
        <v>3.6839041919198308</v>
      </c>
    </row>
    <row r="36" spans="1:11" ht="17.25" customHeight="1">
      <c r="A36" s="233" t="s">
        <v>51</v>
      </c>
      <c r="B36" s="234"/>
      <c r="C36" s="200">
        <f>C7+C9+C11+C12+SUM(C14:C18)+C22+SUM(C26:C29)+SUM(C31:C35)</f>
        <v>38028</v>
      </c>
      <c r="D36" s="44">
        <f t="shared" si="0"/>
        <v>5929.3677399235985</v>
      </c>
      <c r="E36" s="44">
        <f t="shared" si="1"/>
        <v>100</v>
      </c>
      <c r="F36" s="200">
        <f>F7+F9+F11+F12+SUM(F14:F18)+F22+SUM(F26:F29)+SUM(F31:F35)</f>
        <v>120038</v>
      </c>
      <c r="G36" s="44">
        <f t="shared" si="2"/>
        <v>3348.9007923222853</v>
      </c>
      <c r="H36" s="44">
        <f t="shared" si="3"/>
        <v>100</v>
      </c>
      <c r="I36" s="141">
        <f>I7+I9+I11+I12+SUM(I14:I18)+I22+SUM(I26:I29)+SUM(I31:I35)</f>
        <v>158066</v>
      </c>
      <c r="J36" s="44">
        <f t="shared" si="5"/>
        <v>3740.5430988581907</v>
      </c>
      <c r="K36" s="44">
        <f t="shared" si="6"/>
        <v>100</v>
      </c>
    </row>
    <row r="37" ht="12.75">
      <c r="B37" s="214"/>
    </row>
    <row r="38" ht="12.75">
      <c r="B38" s="214" t="s">
        <v>72</v>
      </c>
    </row>
  </sheetData>
  <sheetProtection/>
  <mergeCells count="12">
    <mergeCell ref="C5:E5"/>
    <mergeCell ref="F5:H5"/>
    <mergeCell ref="I5:K5"/>
    <mergeCell ref="A2:K2"/>
    <mergeCell ref="A5:A6"/>
    <mergeCell ref="A22:A25"/>
    <mergeCell ref="A29:A30"/>
    <mergeCell ref="A36:B36"/>
    <mergeCell ref="A7:A8"/>
    <mergeCell ref="A9:A10"/>
    <mergeCell ref="A12:A13"/>
    <mergeCell ref="A18:A21"/>
  </mergeCells>
  <printOptions horizontalCentered="1" verticalCentered="1"/>
  <pageMargins left="0.7480314960629921" right="0.7480314960629921" top="0.15748031496062992" bottom="0.4330708661417323" header="0" footer="0.1968503937007874"/>
  <pageSetup horizontalDpi="1200" verticalDpi="1200" orientation="landscape" paperSize="9" scale="85" r:id="rId1"/>
  <headerFooter alignWithMargins="0">
    <oddFooter>&amp;L&amp;Z&amp;F *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2:K37"/>
  <sheetViews>
    <sheetView zoomScalePageLayoutView="0" workbookViewId="0" topLeftCell="A1">
      <selection activeCell="D4" sqref="D4:J4"/>
    </sheetView>
  </sheetViews>
  <sheetFormatPr defaultColWidth="9.140625" defaultRowHeight="12.75"/>
  <cols>
    <col min="1" max="1" width="6.00390625" style="0" customWidth="1"/>
    <col min="2" max="2" width="53.7109375" style="0" customWidth="1"/>
    <col min="3" max="3" width="9.140625" style="5" customWidth="1"/>
    <col min="4" max="4" width="10.421875" style="0" customWidth="1"/>
    <col min="6" max="6" width="9.140625" style="5" customWidth="1"/>
    <col min="7" max="7" width="10.421875" style="0" customWidth="1"/>
    <col min="10" max="10" width="10.00390625" style="0" customWidth="1"/>
  </cols>
  <sheetData>
    <row r="1" ht="7.5" customHeight="1"/>
    <row r="2" spans="1:11" ht="14.25" customHeight="1">
      <c r="A2" s="228" t="s">
        <v>71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9" customHeight="1">
      <c r="A3" s="1"/>
      <c r="B3" s="1"/>
      <c r="C3" s="201"/>
      <c r="D3" s="1"/>
      <c r="E3" s="1"/>
      <c r="F3" s="201"/>
      <c r="G3" s="1"/>
      <c r="H3" s="3"/>
      <c r="I3" s="3"/>
      <c r="J3" s="3"/>
      <c r="K3" s="3"/>
    </row>
    <row r="4" spans="1:10" ht="13.5" customHeight="1">
      <c r="A4" s="4"/>
      <c r="D4" s="266">
        <v>1364</v>
      </c>
      <c r="E4" s="269"/>
      <c r="F4" s="269"/>
      <c r="G4" s="269">
        <v>7195</v>
      </c>
      <c r="H4" s="269"/>
      <c r="I4" s="269"/>
      <c r="J4" s="266">
        <f>SUM(D4:G4)</f>
        <v>8559</v>
      </c>
    </row>
    <row r="5" spans="1:11" ht="15.75" customHeight="1">
      <c r="A5" s="229" t="s">
        <v>59</v>
      </c>
      <c r="B5" s="229" t="s">
        <v>55</v>
      </c>
      <c r="C5" s="238" t="s">
        <v>0</v>
      </c>
      <c r="D5" s="239"/>
      <c r="E5" s="240"/>
      <c r="F5" s="238" t="s">
        <v>1</v>
      </c>
      <c r="G5" s="239"/>
      <c r="H5" s="240"/>
      <c r="I5" s="238" t="s">
        <v>2</v>
      </c>
      <c r="J5" s="239"/>
      <c r="K5" s="240"/>
    </row>
    <row r="6" spans="1:11" ht="26.25" customHeight="1">
      <c r="A6" s="243"/>
      <c r="B6" s="230"/>
      <c r="C6" s="160" t="s">
        <v>3</v>
      </c>
      <c r="D6" s="30" t="s">
        <v>4</v>
      </c>
      <c r="E6" s="30" t="s">
        <v>5</v>
      </c>
      <c r="F6" s="160" t="s">
        <v>3</v>
      </c>
      <c r="G6" s="30" t="s">
        <v>4</v>
      </c>
      <c r="H6" s="30" t="s">
        <v>5</v>
      </c>
      <c r="I6" s="30" t="s">
        <v>3</v>
      </c>
      <c r="J6" s="30" t="s">
        <v>4</v>
      </c>
      <c r="K6" s="30" t="s">
        <v>5</v>
      </c>
    </row>
    <row r="7" spans="1:11" ht="18" customHeight="1" thickBot="1">
      <c r="A7" s="223" t="s">
        <v>6</v>
      </c>
      <c r="B7" s="36" t="s">
        <v>7</v>
      </c>
      <c r="C7" s="82">
        <v>503</v>
      </c>
      <c r="D7" s="171">
        <f aca="true" t="shared" si="0" ref="D7:D36">C7*1000/$D$4</f>
        <v>368.7683284457478</v>
      </c>
      <c r="E7" s="171">
        <f aca="true" t="shared" si="1" ref="E7:E36">C7*100/C$36</f>
        <v>25.52004058853374</v>
      </c>
      <c r="F7" s="82">
        <v>699</v>
      </c>
      <c r="G7" s="171">
        <f aca="true" t="shared" si="2" ref="G7:G36">F7*1000/$G$4</f>
        <v>97.15079916608757</v>
      </c>
      <c r="H7" s="171">
        <f aca="true" t="shared" si="3" ref="H7:H36">F7*100/F$36</f>
        <v>7.263847033149745</v>
      </c>
      <c r="I7" s="117">
        <f aca="true" t="shared" si="4" ref="I7:I35">C7+F7</f>
        <v>1202</v>
      </c>
      <c r="J7" s="171">
        <f aca="true" t="shared" si="5" ref="J7:J36">I7*1000/$J$4</f>
        <v>140.43696693538965</v>
      </c>
      <c r="K7" s="171">
        <f aca="true" t="shared" si="6" ref="K7:K36">I7*100/I$36</f>
        <v>10.367431430050026</v>
      </c>
    </row>
    <row r="8" spans="1:11" ht="12.75">
      <c r="A8" s="224"/>
      <c r="B8" s="147" t="s">
        <v>8</v>
      </c>
      <c r="C8" s="189">
        <v>16</v>
      </c>
      <c r="D8" s="148">
        <f t="shared" si="0"/>
        <v>11.730205278592376</v>
      </c>
      <c r="E8" s="148">
        <f t="shared" si="1"/>
        <v>0.8117706747843734</v>
      </c>
      <c r="F8" s="189">
        <v>10</v>
      </c>
      <c r="G8" s="148">
        <f t="shared" si="2"/>
        <v>1.389854065323141</v>
      </c>
      <c r="H8" s="148">
        <f t="shared" si="3"/>
        <v>0.10391769718383041</v>
      </c>
      <c r="I8" s="135">
        <f t="shared" si="4"/>
        <v>26</v>
      </c>
      <c r="J8" s="148">
        <f t="shared" si="5"/>
        <v>3.037738053510924</v>
      </c>
      <c r="K8" s="148">
        <f t="shared" si="6"/>
        <v>0.22425392444367775</v>
      </c>
    </row>
    <row r="9" spans="1:11" ht="15" thickBot="1">
      <c r="A9" s="223" t="s">
        <v>9</v>
      </c>
      <c r="B9" s="36" t="s">
        <v>10</v>
      </c>
      <c r="C9" s="190">
        <v>8</v>
      </c>
      <c r="D9" s="171">
        <f t="shared" si="0"/>
        <v>5.865102639296188</v>
      </c>
      <c r="E9" s="171">
        <f t="shared" si="1"/>
        <v>0.4058853373921867</v>
      </c>
      <c r="F9" s="82">
        <v>231</v>
      </c>
      <c r="G9" s="171">
        <f t="shared" si="2"/>
        <v>32.10562890896456</v>
      </c>
      <c r="H9" s="171">
        <f t="shared" si="3"/>
        <v>2.4004988049464826</v>
      </c>
      <c r="I9" s="117">
        <f t="shared" si="4"/>
        <v>239</v>
      </c>
      <c r="J9" s="171">
        <f t="shared" si="5"/>
        <v>27.923822876504264</v>
      </c>
      <c r="K9" s="171">
        <f t="shared" si="6"/>
        <v>2.0614110746938072</v>
      </c>
    </row>
    <row r="10" spans="1:11" ht="12.75">
      <c r="A10" s="224"/>
      <c r="B10" s="147" t="s">
        <v>11</v>
      </c>
      <c r="C10" s="189"/>
      <c r="D10" s="148">
        <f t="shared" si="0"/>
        <v>0</v>
      </c>
      <c r="E10" s="148">
        <f t="shared" si="1"/>
        <v>0</v>
      </c>
      <c r="F10" s="189">
        <v>108</v>
      </c>
      <c r="G10" s="148">
        <f t="shared" si="2"/>
        <v>15.010423905489924</v>
      </c>
      <c r="H10" s="148">
        <f t="shared" si="3"/>
        <v>1.1223111295853685</v>
      </c>
      <c r="I10" s="135">
        <f t="shared" si="4"/>
        <v>108</v>
      </c>
      <c r="J10" s="148">
        <f t="shared" si="5"/>
        <v>12.618296529968454</v>
      </c>
      <c r="K10" s="148">
        <f t="shared" si="6"/>
        <v>0.9315163015352769</v>
      </c>
    </row>
    <row r="11" spans="1:11" ht="15" customHeight="1">
      <c r="A11" s="16" t="s">
        <v>12</v>
      </c>
      <c r="B11" s="11" t="s">
        <v>13</v>
      </c>
      <c r="C11" s="61">
        <v>3</v>
      </c>
      <c r="D11" s="172">
        <f t="shared" si="0"/>
        <v>2.19941348973607</v>
      </c>
      <c r="E11" s="172">
        <f t="shared" si="1"/>
        <v>0.15220700152207</v>
      </c>
      <c r="F11" s="61">
        <v>49</v>
      </c>
      <c r="G11" s="172">
        <f t="shared" si="2"/>
        <v>6.810284920083391</v>
      </c>
      <c r="H11" s="172">
        <f t="shared" si="3"/>
        <v>0.509196716200769</v>
      </c>
      <c r="I11" s="118">
        <f t="shared" si="4"/>
        <v>52</v>
      </c>
      <c r="J11" s="172">
        <f t="shared" si="5"/>
        <v>6.075476107021848</v>
      </c>
      <c r="K11" s="172">
        <f t="shared" si="6"/>
        <v>0.4485078488873555</v>
      </c>
    </row>
    <row r="12" spans="1:11" ht="21" customHeight="1" thickBot="1">
      <c r="A12" s="223" t="s">
        <v>14</v>
      </c>
      <c r="B12" s="36" t="s">
        <v>63</v>
      </c>
      <c r="C12" s="82">
        <v>5</v>
      </c>
      <c r="D12" s="171">
        <f t="shared" si="0"/>
        <v>3.665689149560117</v>
      </c>
      <c r="E12" s="171">
        <f t="shared" si="1"/>
        <v>0.2536783358701167</v>
      </c>
      <c r="F12" s="82">
        <v>925</v>
      </c>
      <c r="G12" s="171">
        <f t="shared" si="2"/>
        <v>128.56150104239055</v>
      </c>
      <c r="H12" s="171">
        <f t="shared" si="3"/>
        <v>9.612386989504312</v>
      </c>
      <c r="I12" s="117">
        <f t="shared" si="4"/>
        <v>930</v>
      </c>
      <c r="J12" s="171">
        <f t="shared" si="5"/>
        <v>108.65755345250614</v>
      </c>
      <c r="K12" s="171">
        <f t="shared" si="6"/>
        <v>8.02139037433155</v>
      </c>
    </row>
    <row r="13" spans="1:11" ht="12.75">
      <c r="A13" s="224"/>
      <c r="B13" s="147" t="s">
        <v>16</v>
      </c>
      <c r="C13" s="189">
        <v>1</v>
      </c>
      <c r="D13" s="148">
        <f t="shared" si="0"/>
        <v>0.7331378299120235</v>
      </c>
      <c r="E13" s="148">
        <f t="shared" si="1"/>
        <v>0.050735667174023336</v>
      </c>
      <c r="F13" s="189">
        <v>672</v>
      </c>
      <c r="G13" s="148">
        <f t="shared" si="2"/>
        <v>93.39819318971507</v>
      </c>
      <c r="H13" s="148">
        <f t="shared" si="3"/>
        <v>6.983269250753403</v>
      </c>
      <c r="I13" s="135">
        <f t="shared" si="4"/>
        <v>673</v>
      </c>
      <c r="J13" s="148">
        <f t="shared" si="5"/>
        <v>78.63068115434046</v>
      </c>
      <c r="K13" s="148">
        <f t="shared" si="6"/>
        <v>5.8047265827151975</v>
      </c>
    </row>
    <row r="14" spans="1:11" ht="15" customHeight="1">
      <c r="A14" s="14" t="s">
        <v>17</v>
      </c>
      <c r="B14" s="13" t="s">
        <v>18</v>
      </c>
      <c r="C14" s="61">
        <v>37</v>
      </c>
      <c r="D14" s="172">
        <f t="shared" si="0"/>
        <v>27.126099706744867</v>
      </c>
      <c r="E14" s="172">
        <f t="shared" si="1"/>
        <v>1.8772196854388634</v>
      </c>
      <c r="F14" s="61">
        <v>178</v>
      </c>
      <c r="G14" s="172">
        <f t="shared" si="2"/>
        <v>24.73940236275191</v>
      </c>
      <c r="H14" s="172">
        <f t="shared" si="3"/>
        <v>1.8497350098721812</v>
      </c>
      <c r="I14" s="118">
        <f t="shared" si="4"/>
        <v>215</v>
      </c>
      <c r="J14" s="172">
        <f t="shared" si="5"/>
        <v>25.11975698095572</v>
      </c>
      <c r="K14" s="172">
        <f t="shared" si="6"/>
        <v>1.8544074521304124</v>
      </c>
    </row>
    <row r="15" spans="1:11" ht="14.25" customHeight="1">
      <c r="A15" s="14" t="s">
        <v>19</v>
      </c>
      <c r="B15" s="13" t="s">
        <v>20</v>
      </c>
      <c r="C15" s="61">
        <v>19</v>
      </c>
      <c r="D15" s="172">
        <f t="shared" si="0"/>
        <v>13.929618768328446</v>
      </c>
      <c r="E15" s="172">
        <f t="shared" si="1"/>
        <v>0.9639776763064434</v>
      </c>
      <c r="F15" s="61">
        <v>395</v>
      </c>
      <c r="G15" s="172">
        <f t="shared" si="2"/>
        <v>54.89923558026407</v>
      </c>
      <c r="H15" s="172">
        <f t="shared" si="3"/>
        <v>4.104749038761301</v>
      </c>
      <c r="I15" s="118">
        <f t="shared" si="4"/>
        <v>414</v>
      </c>
      <c r="J15" s="172">
        <f t="shared" si="5"/>
        <v>48.370136698212406</v>
      </c>
      <c r="K15" s="172">
        <f t="shared" si="6"/>
        <v>3.5708124892185613</v>
      </c>
    </row>
    <row r="16" spans="1:11" ht="14.25" customHeight="1">
      <c r="A16" s="16" t="s">
        <v>21</v>
      </c>
      <c r="B16" s="46" t="s">
        <v>22</v>
      </c>
      <c r="C16" s="61">
        <v>84</v>
      </c>
      <c r="D16" s="172">
        <f t="shared" si="0"/>
        <v>61.58357771260997</v>
      </c>
      <c r="E16" s="172">
        <f t="shared" si="1"/>
        <v>4.26179604261796</v>
      </c>
      <c r="F16" s="61">
        <v>451</v>
      </c>
      <c r="G16" s="172">
        <f t="shared" si="2"/>
        <v>62.68241834607366</v>
      </c>
      <c r="H16" s="172">
        <f t="shared" si="3"/>
        <v>4.686688142990751</v>
      </c>
      <c r="I16" s="118">
        <f t="shared" si="4"/>
        <v>535</v>
      </c>
      <c r="J16" s="172">
        <f t="shared" si="5"/>
        <v>62.50730225493633</v>
      </c>
      <c r="K16" s="172">
        <f t="shared" si="6"/>
        <v>4.614455752975677</v>
      </c>
    </row>
    <row r="17" spans="1:11" ht="14.25" customHeight="1">
      <c r="A17" s="14" t="s">
        <v>23</v>
      </c>
      <c r="B17" s="13" t="s">
        <v>24</v>
      </c>
      <c r="C17" s="61">
        <v>24</v>
      </c>
      <c r="D17" s="172">
        <f t="shared" si="0"/>
        <v>17.59530791788856</v>
      </c>
      <c r="E17" s="172">
        <f t="shared" si="1"/>
        <v>1.21765601217656</v>
      </c>
      <c r="F17" s="61">
        <v>161</v>
      </c>
      <c r="G17" s="172">
        <f t="shared" si="2"/>
        <v>22.37665045170257</v>
      </c>
      <c r="H17" s="172">
        <f t="shared" si="3"/>
        <v>1.6730749246596694</v>
      </c>
      <c r="I17" s="118">
        <f t="shared" si="4"/>
        <v>185</v>
      </c>
      <c r="J17" s="172">
        <f t="shared" si="5"/>
        <v>21.614674611520037</v>
      </c>
      <c r="K17" s="172">
        <f t="shared" si="6"/>
        <v>1.5956529239261688</v>
      </c>
    </row>
    <row r="18" spans="1:11" ht="15.75" customHeight="1" thickBot="1">
      <c r="A18" s="218" t="s">
        <v>25</v>
      </c>
      <c r="B18" s="72" t="s">
        <v>26</v>
      </c>
      <c r="C18" s="82">
        <v>5</v>
      </c>
      <c r="D18" s="171">
        <f t="shared" si="0"/>
        <v>3.665689149560117</v>
      </c>
      <c r="E18" s="171">
        <f t="shared" si="1"/>
        <v>0.2536783358701167</v>
      </c>
      <c r="F18" s="82">
        <v>2227</v>
      </c>
      <c r="G18" s="171">
        <f t="shared" si="2"/>
        <v>309.5205003474635</v>
      </c>
      <c r="H18" s="171">
        <f t="shared" si="3"/>
        <v>23.14247116283903</v>
      </c>
      <c r="I18" s="117">
        <f t="shared" si="4"/>
        <v>2232</v>
      </c>
      <c r="J18" s="171">
        <f t="shared" si="5"/>
        <v>260.77812828601475</v>
      </c>
      <c r="K18" s="171">
        <f t="shared" si="6"/>
        <v>19.25133689839572</v>
      </c>
    </row>
    <row r="19" spans="1:11" ht="12.75">
      <c r="A19" s="219"/>
      <c r="B19" s="147" t="s">
        <v>27</v>
      </c>
      <c r="C19" s="189"/>
      <c r="D19" s="148">
        <f t="shared" si="0"/>
        <v>0</v>
      </c>
      <c r="E19" s="148">
        <f t="shared" si="1"/>
        <v>0</v>
      </c>
      <c r="F19" s="189">
        <v>1169</v>
      </c>
      <c r="G19" s="148">
        <f t="shared" si="2"/>
        <v>162.47394023627518</v>
      </c>
      <c r="H19" s="148">
        <f t="shared" si="3"/>
        <v>12.147978800789774</v>
      </c>
      <c r="I19" s="135">
        <f t="shared" si="4"/>
        <v>1169</v>
      </c>
      <c r="J19" s="148">
        <f t="shared" si="5"/>
        <v>136.5813763290104</v>
      </c>
      <c r="K19" s="148">
        <f t="shared" si="6"/>
        <v>10.082801449025357</v>
      </c>
    </row>
    <row r="20" spans="1:11" ht="12.75">
      <c r="A20" s="219"/>
      <c r="B20" s="149" t="s">
        <v>62</v>
      </c>
      <c r="C20" s="193"/>
      <c r="D20" s="150">
        <f t="shared" si="0"/>
        <v>0</v>
      </c>
      <c r="E20" s="150">
        <f t="shared" si="1"/>
        <v>0</v>
      </c>
      <c r="F20" s="193">
        <v>304</v>
      </c>
      <c r="G20" s="150">
        <f t="shared" si="2"/>
        <v>42.25156358582349</v>
      </c>
      <c r="H20" s="150">
        <f t="shared" si="3"/>
        <v>3.1590979943884445</v>
      </c>
      <c r="I20" s="132">
        <f t="shared" si="4"/>
        <v>304</v>
      </c>
      <c r="J20" s="150">
        <f t="shared" si="5"/>
        <v>35.51816801028158</v>
      </c>
      <c r="K20" s="150">
        <f t="shared" si="6"/>
        <v>2.6220458858030016</v>
      </c>
    </row>
    <row r="21" spans="1:11" ht="12.75">
      <c r="A21" s="220"/>
      <c r="B21" s="149" t="s">
        <v>28</v>
      </c>
      <c r="C21" s="193"/>
      <c r="D21" s="150">
        <f t="shared" si="0"/>
        <v>0</v>
      </c>
      <c r="E21" s="150">
        <f t="shared" si="1"/>
        <v>0</v>
      </c>
      <c r="F21" s="193">
        <v>203</v>
      </c>
      <c r="G21" s="150">
        <f t="shared" si="2"/>
        <v>28.214037526059762</v>
      </c>
      <c r="H21" s="150">
        <f t="shared" si="3"/>
        <v>2.109529252831757</v>
      </c>
      <c r="I21" s="132">
        <f t="shared" si="4"/>
        <v>203</v>
      </c>
      <c r="J21" s="150">
        <f t="shared" si="5"/>
        <v>23.717724033181447</v>
      </c>
      <c r="K21" s="150">
        <f t="shared" si="6"/>
        <v>1.750905640848715</v>
      </c>
    </row>
    <row r="22" spans="1:11" ht="18.75" customHeight="1" thickBot="1">
      <c r="A22" s="218" t="s">
        <v>29</v>
      </c>
      <c r="B22" s="72" t="s">
        <v>30</v>
      </c>
      <c r="C22" s="82">
        <v>601</v>
      </c>
      <c r="D22" s="171">
        <f t="shared" si="0"/>
        <v>440.6158357771261</v>
      </c>
      <c r="E22" s="171">
        <f t="shared" si="1"/>
        <v>30.492135971588027</v>
      </c>
      <c r="F22" s="82">
        <v>722</v>
      </c>
      <c r="G22" s="171">
        <f t="shared" si="2"/>
        <v>100.34746351633079</v>
      </c>
      <c r="H22" s="171">
        <f t="shared" si="3"/>
        <v>7.5028577366725555</v>
      </c>
      <c r="I22" s="117">
        <f t="shared" si="4"/>
        <v>1323</v>
      </c>
      <c r="J22" s="171">
        <f t="shared" si="5"/>
        <v>154.57413249211356</v>
      </c>
      <c r="K22" s="171">
        <f t="shared" si="6"/>
        <v>11.41107469380714</v>
      </c>
    </row>
    <row r="23" spans="1:11" ht="12.75">
      <c r="A23" s="219"/>
      <c r="B23" s="147" t="s">
        <v>31</v>
      </c>
      <c r="C23" s="189">
        <v>359</v>
      </c>
      <c r="D23" s="148">
        <f t="shared" si="0"/>
        <v>263.1964809384164</v>
      </c>
      <c r="E23" s="148">
        <f t="shared" si="1"/>
        <v>18.21410451547438</v>
      </c>
      <c r="F23" s="189">
        <v>129</v>
      </c>
      <c r="G23" s="148">
        <f t="shared" si="2"/>
        <v>17.92911744266852</v>
      </c>
      <c r="H23" s="148">
        <f t="shared" si="3"/>
        <v>1.3405382936714123</v>
      </c>
      <c r="I23" s="135">
        <f t="shared" si="4"/>
        <v>488</v>
      </c>
      <c r="J23" s="148">
        <f t="shared" si="5"/>
        <v>57.01600654282042</v>
      </c>
      <c r="K23" s="148">
        <f t="shared" si="6"/>
        <v>4.209073658789029</v>
      </c>
    </row>
    <row r="24" spans="1:11" ht="12.75">
      <c r="A24" s="219"/>
      <c r="B24" s="149" t="s">
        <v>53</v>
      </c>
      <c r="C24" s="193">
        <v>27</v>
      </c>
      <c r="D24" s="150">
        <f t="shared" si="0"/>
        <v>19.794721407624632</v>
      </c>
      <c r="E24" s="150">
        <f t="shared" si="1"/>
        <v>1.36986301369863</v>
      </c>
      <c r="F24" s="193">
        <v>62</v>
      </c>
      <c r="G24" s="150">
        <f t="shared" si="2"/>
        <v>8.617095205003475</v>
      </c>
      <c r="H24" s="150">
        <f t="shared" si="3"/>
        <v>0.6442897225397485</v>
      </c>
      <c r="I24" s="132">
        <f t="shared" si="4"/>
        <v>89</v>
      </c>
      <c r="J24" s="150">
        <f t="shared" si="5"/>
        <v>10.398411029325857</v>
      </c>
      <c r="K24" s="150">
        <f t="shared" si="6"/>
        <v>0.7676384336725892</v>
      </c>
    </row>
    <row r="25" spans="1:11" ht="12.75">
      <c r="A25" s="220"/>
      <c r="B25" s="149" t="s">
        <v>54</v>
      </c>
      <c r="C25" s="193">
        <v>126</v>
      </c>
      <c r="D25" s="150">
        <f t="shared" si="0"/>
        <v>92.37536656891496</v>
      </c>
      <c r="E25" s="150">
        <f t="shared" si="1"/>
        <v>6.392694063926941</v>
      </c>
      <c r="F25" s="193">
        <v>75</v>
      </c>
      <c r="G25" s="150">
        <f t="shared" si="2"/>
        <v>10.423905489923557</v>
      </c>
      <c r="H25" s="150">
        <f t="shared" si="3"/>
        <v>0.7793827288787281</v>
      </c>
      <c r="I25" s="132">
        <f t="shared" si="4"/>
        <v>201</v>
      </c>
      <c r="J25" s="150">
        <f t="shared" si="5"/>
        <v>23.484051875219066</v>
      </c>
      <c r="K25" s="150">
        <f t="shared" si="6"/>
        <v>1.733655338968432</v>
      </c>
    </row>
    <row r="26" spans="1:11" ht="15" customHeight="1">
      <c r="A26" s="16" t="s">
        <v>32</v>
      </c>
      <c r="B26" s="11" t="s">
        <v>33</v>
      </c>
      <c r="C26" s="61">
        <v>50</v>
      </c>
      <c r="D26" s="172">
        <f t="shared" si="0"/>
        <v>36.65689149560117</v>
      </c>
      <c r="E26" s="172">
        <f t="shared" si="1"/>
        <v>2.536783358701167</v>
      </c>
      <c r="F26" s="61">
        <v>383</v>
      </c>
      <c r="G26" s="172">
        <f t="shared" si="2"/>
        <v>53.2314107018763</v>
      </c>
      <c r="H26" s="172">
        <f t="shared" si="3"/>
        <v>3.9800478021407044</v>
      </c>
      <c r="I26" s="118">
        <f t="shared" si="4"/>
        <v>433</v>
      </c>
      <c r="J26" s="172">
        <f t="shared" si="5"/>
        <v>50.590022198855</v>
      </c>
      <c r="K26" s="172">
        <f t="shared" si="6"/>
        <v>3.734690357081249</v>
      </c>
    </row>
    <row r="27" spans="1:11" ht="14.25">
      <c r="A27" s="16" t="s">
        <v>34</v>
      </c>
      <c r="B27" s="11" t="s">
        <v>35</v>
      </c>
      <c r="C27" s="61">
        <v>168</v>
      </c>
      <c r="D27" s="172">
        <f t="shared" si="0"/>
        <v>123.16715542521995</v>
      </c>
      <c r="E27" s="172">
        <f t="shared" si="1"/>
        <v>8.52359208523592</v>
      </c>
      <c r="F27" s="61">
        <v>416</v>
      </c>
      <c r="G27" s="172">
        <f t="shared" si="2"/>
        <v>57.81792911744267</v>
      </c>
      <c r="H27" s="172">
        <f t="shared" si="3"/>
        <v>4.322976202847345</v>
      </c>
      <c r="I27" s="118">
        <f t="shared" si="4"/>
        <v>584</v>
      </c>
      <c r="J27" s="172">
        <f t="shared" si="5"/>
        <v>68.23227012501461</v>
      </c>
      <c r="K27" s="172">
        <f t="shared" si="6"/>
        <v>5.037088149042608</v>
      </c>
    </row>
    <row r="28" spans="1:11" ht="22.5" customHeight="1">
      <c r="A28" s="16" t="s">
        <v>36</v>
      </c>
      <c r="B28" s="11" t="s">
        <v>60</v>
      </c>
      <c r="C28" s="61">
        <v>25</v>
      </c>
      <c r="D28" s="172">
        <f t="shared" si="0"/>
        <v>18.328445747800586</v>
      </c>
      <c r="E28" s="172">
        <f t="shared" si="1"/>
        <v>1.2683916793505834</v>
      </c>
      <c r="F28" s="61">
        <v>1031</v>
      </c>
      <c r="G28" s="172">
        <f t="shared" si="2"/>
        <v>143.29395413481583</v>
      </c>
      <c r="H28" s="172">
        <f t="shared" si="3"/>
        <v>10.713914579652915</v>
      </c>
      <c r="I28" s="118">
        <f t="shared" si="4"/>
        <v>1056</v>
      </c>
      <c r="J28" s="172">
        <f t="shared" si="5"/>
        <v>123.37889940413599</v>
      </c>
      <c r="K28" s="172">
        <f t="shared" si="6"/>
        <v>9.108159392789373</v>
      </c>
    </row>
    <row r="29" spans="1:11" ht="15" customHeight="1" thickBot="1">
      <c r="A29" s="244" t="s">
        <v>38</v>
      </c>
      <c r="B29" s="72" t="s">
        <v>39</v>
      </c>
      <c r="C29" s="82">
        <v>140</v>
      </c>
      <c r="D29" s="171">
        <f t="shared" si="0"/>
        <v>102.63929618768329</v>
      </c>
      <c r="E29" s="171">
        <f t="shared" si="1"/>
        <v>7.102993404363267</v>
      </c>
      <c r="F29" s="82">
        <v>928</v>
      </c>
      <c r="G29" s="171">
        <f t="shared" si="2"/>
        <v>128.9784572619875</v>
      </c>
      <c r="H29" s="171">
        <f t="shared" si="3"/>
        <v>9.643562298659461</v>
      </c>
      <c r="I29" s="117">
        <f t="shared" si="4"/>
        <v>1068</v>
      </c>
      <c r="J29" s="171">
        <f t="shared" si="5"/>
        <v>124.78093235191027</v>
      </c>
      <c r="K29" s="171">
        <f t="shared" si="6"/>
        <v>9.21166120407107</v>
      </c>
    </row>
    <row r="30" spans="1:11" ht="12.75">
      <c r="A30" s="245"/>
      <c r="B30" s="147" t="s">
        <v>40</v>
      </c>
      <c r="C30" s="189">
        <v>51</v>
      </c>
      <c r="D30" s="148">
        <f t="shared" si="0"/>
        <v>37.3900293255132</v>
      </c>
      <c r="E30" s="148">
        <f t="shared" si="1"/>
        <v>2.5875190258751903</v>
      </c>
      <c r="F30" s="189">
        <v>411</v>
      </c>
      <c r="G30" s="148">
        <f t="shared" si="2"/>
        <v>57.1230020847811</v>
      </c>
      <c r="H30" s="148">
        <f t="shared" si="3"/>
        <v>4.27101735425543</v>
      </c>
      <c r="I30" s="135">
        <f t="shared" si="4"/>
        <v>462</v>
      </c>
      <c r="J30" s="148">
        <f t="shared" si="5"/>
        <v>53.9782684893095</v>
      </c>
      <c r="K30" s="148">
        <f t="shared" si="6"/>
        <v>3.984819734345351</v>
      </c>
    </row>
    <row r="31" spans="1:11" ht="14.25">
      <c r="A31" s="17" t="s">
        <v>41</v>
      </c>
      <c r="B31" s="11" t="s">
        <v>42</v>
      </c>
      <c r="C31" s="61">
        <v>3</v>
      </c>
      <c r="D31" s="172">
        <f t="shared" si="0"/>
        <v>2.19941348973607</v>
      </c>
      <c r="E31" s="172">
        <f t="shared" si="1"/>
        <v>0.15220700152207</v>
      </c>
      <c r="F31" s="61">
        <v>15</v>
      </c>
      <c r="G31" s="172">
        <f t="shared" si="2"/>
        <v>2.0847810979847115</v>
      </c>
      <c r="H31" s="172">
        <f t="shared" si="3"/>
        <v>0.1558765457757456</v>
      </c>
      <c r="I31" s="118">
        <f t="shared" si="4"/>
        <v>18</v>
      </c>
      <c r="J31" s="172">
        <f t="shared" si="5"/>
        <v>2.103049421661409</v>
      </c>
      <c r="K31" s="172">
        <f t="shared" si="6"/>
        <v>0.15525271692254614</v>
      </c>
    </row>
    <row r="32" spans="1:11" ht="14.25">
      <c r="A32" s="17" t="s">
        <v>43</v>
      </c>
      <c r="B32" s="11" t="s">
        <v>44</v>
      </c>
      <c r="C32" s="61">
        <v>3</v>
      </c>
      <c r="D32" s="172">
        <f t="shared" si="0"/>
        <v>2.19941348973607</v>
      </c>
      <c r="E32" s="172">
        <f t="shared" si="1"/>
        <v>0.15220700152207</v>
      </c>
      <c r="F32" s="61"/>
      <c r="G32" s="172">
        <f t="shared" si="2"/>
        <v>0</v>
      </c>
      <c r="H32" s="172">
        <f t="shared" si="3"/>
        <v>0</v>
      </c>
      <c r="I32" s="118">
        <f t="shared" si="4"/>
        <v>3</v>
      </c>
      <c r="J32" s="172">
        <f t="shared" si="5"/>
        <v>0.3505082369435682</v>
      </c>
      <c r="K32" s="172">
        <f t="shared" si="6"/>
        <v>0.025875452820424357</v>
      </c>
    </row>
    <row r="33" spans="1:11" ht="14.25">
      <c r="A33" s="17" t="s">
        <v>45</v>
      </c>
      <c r="B33" s="11" t="s">
        <v>46</v>
      </c>
      <c r="C33" s="61">
        <v>20</v>
      </c>
      <c r="D33" s="172">
        <f t="shared" si="0"/>
        <v>14.662756598240469</v>
      </c>
      <c r="E33" s="172">
        <f t="shared" si="1"/>
        <v>1.0147133434804667</v>
      </c>
      <c r="F33" s="61">
        <v>6</v>
      </c>
      <c r="G33" s="172">
        <f t="shared" si="2"/>
        <v>0.8339124391938847</v>
      </c>
      <c r="H33" s="172">
        <f t="shared" si="3"/>
        <v>0.06235061831029824</v>
      </c>
      <c r="I33" s="118">
        <f t="shared" si="4"/>
        <v>26</v>
      </c>
      <c r="J33" s="172">
        <f t="shared" si="5"/>
        <v>3.037738053510924</v>
      </c>
      <c r="K33" s="172">
        <f t="shared" si="6"/>
        <v>0.22425392444367775</v>
      </c>
    </row>
    <row r="34" spans="1:11" ht="14.25">
      <c r="A34" s="17" t="s">
        <v>47</v>
      </c>
      <c r="B34" s="11" t="s">
        <v>48</v>
      </c>
      <c r="C34" s="61">
        <v>132</v>
      </c>
      <c r="D34" s="172">
        <f t="shared" si="0"/>
        <v>96.7741935483871</v>
      </c>
      <c r="E34" s="172">
        <f t="shared" si="1"/>
        <v>6.69710806697108</v>
      </c>
      <c r="F34" s="61">
        <v>219</v>
      </c>
      <c r="G34" s="172">
        <f t="shared" si="2"/>
        <v>30.43780403057679</v>
      </c>
      <c r="H34" s="172">
        <f t="shared" si="3"/>
        <v>2.2757975683258858</v>
      </c>
      <c r="I34" s="118">
        <f t="shared" si="4"/>
        <v>351</v>
      </c>
      <c r="J34" s="172">
        <f t="shared" si="5"/>
        <v>41.00946372239748</v>
      </c>
      <c r="K34" s="172">
        <f t="shared" si="6"/>
        <v>3.0274279799896497</v>
      </c>
    </row>
    <row r="35" spans="1:11" ht="15" thickBot="1">
      <c r="A35" s="48" t="s">
        <v>49</v>
      </c>
      <c r="B35" s="36" t="s">
        <v>50</v>
      </c>
      <c r="C35" s="82">
        <v>141</v>
      </c>
      <c r="D35" s="171">
        <f t="shared" si="0"/>
        <v>103.37243401759531</v>
      </c>
      <c r="E35" s="171">
        <f t="shared" si="1"/>
        <v>7.153729071537291</v>
      </c>
      <c r="F35" s="82">
        <v>587</v>
      </c>
      <c r="G35" s="171">
        <f t="shared" si="2"/>
        <v>81.58443363446838</v>
      </c>
      <c r="H35" s="171">
        <f t="shared" si="3"/>
        <v>6.099968824690845</v>
      </c>
      <c r="I35" s="117">
        <f t="shared" si="4"/>
        <v>728</v>
      </c>
      <c r="J35" s="171">
        <f t="shared" si="5"/>
        <v>85.05666549830588</v>
      </c>
      <c r="K35" s="171">
        <f t="shared" si="6"/>
        <v>6.279109884422978</v>
      </c>
    </row>
    <row r="36" spans="1:11" ht="15">
      <c r="A36" s="233" t="s">
        <v>51</v>
      </c>
      <c r="B36" s="234"/>
      <c r="C36" s="200">
        <f>C7+C9+C11+C12+SUM(C14:C18)+C22+SUM(C26:C29)+SUM(C31:C35)</f>
        <v>1971</v>
      </c>
      <c r="D36" s="146">
        <f t="shared" si="0"/>
        <v>1445.0146627565982</v>
      </c>
      <c r="E36" s="146">
        <f t="shared" si="1"/>
        <v>100</v>
      </c>
      <c r="F36" s="200">
        <f>F7+F9+F11+F12+SUM(F14:F18)+F22+SUM(F26:F29)+SUM(F31:F35)</f>
        <v>9623</v>
      </c>
      <c r="G36" s="146">
        <f t="shared" si="2"/>
        <v>1337.4565670604586</v>
      </c>
      <c r="H36" s="146">
        <f t="shared" si="3"/>
        <v>100</v>
      </c>
      <c r="I36" s="141">
        <f>I7+I9+I11+I12+SUM(I14:I18)+I22+SUM(I26:I29)+SUM(I31:I35)</f>
        <v>11594</v>
      </c>
      <c r="J36" s="146">
        <f t="shared" si="5"/>
        <v>1354.5974997079097</v>
      </c>
      <c r="K36" s="146">
        <f t="shared" si="6"/>
        <v>100</v>
      </c>
    </row>
    <row r="37" ht="12.75">
      <c r="B37" s="214" t="s">
        <v>72</v>
      </c>
    </row>
  </sheetData>
  <sheetProtection/>
  <mergeCells count="13">
    <mergeCell ref="I5:K5"/>
    <mergeCell ref="B5:B6"/>
    <mergeCell ref="A5:A6"/>
    <mergeCell ref="A18:A21"/>
    <mergeCell ref="A22:A25"/>
    <mergeCell ref="A29:A30"/>
    <mergeCell ref="A36:B36"/>
    <mergeCell ref="A2:K2"/>
    <mergeCell ref="A7:A8"/>
    <mergeCell ref="A9:A10"/>
    <mergeCell ref="A12:A13"/>
    <mergeCell ref="C5:E5"/>
    <mergeCell ref="F5:H5"/>
  </mergeCells>
  <printOptions horizontalCentered="1" verticalCentered="1"/>
  <pageMargins left="0.7480314960629921" right="0.7480314960629921" top="0.2362204724409449" bottom="0.3937007874015748" header="0.2362204724409449" footer="0"/>
  <pageSetup horizontalDpi="1200" verticalDpi="1200" orientation="landscape" paperSize="9" scale="85" r:id="rId1"/>
  <headerFooter alignWithMargins="0">
    <oddFooter>&amp;L&amp;Z&amp;F *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2:L38"/>
  <sheetViews>
    <sheetView zoomScalePageLayoutView="0" workbookViewId="0" topLeftCell="A2">
      <selection activeCell="D14" sqref="D14"/>
    </sheetView>
  </sheetViews>
  <sheetFormatPr defaultColWidth="9.140625" defaultRowHeight="12.75"/>
  <cols>
    <col min="1" max="1" width="8.28125" style="0" customWidth="1"/>
    <col min="2" max="2" width="53.7109375" style="0" customWidth="1"/>
    <col min="3" max="3" width="9.140625" style="202" customWidth="1"/>
    <col min="4" max="4" width="10.421875" style="174" customWidth="1"/>
    <col min="5" max="5" width="8.57421875" style="174" customWidth="1"/>
    <col min="6" max="6" width="9.140625" style="202" customWidth="1"/>
    <col min="7" max="7" width="10.421875" style="175" customWidth="1"/>
    <col min="8" max="8" width="8.00390625" style="175" customWidth="1"/>
    <col min="9" max="9" width="9.140625" style="173" customWidth="1"/>
    <col min="10" max="10" width="10.00390625" style="175" customWidth="1"/>
    <col min="11" max="11" width="8.28125" style="175" customWidth="1"/>
  </cols>
  <sheetData>
    <row r="1" ht="7.5" customHeight="1"/>
    <row r="2" spans="1:11" ht="13.5" customHeight="1">
      <c r="A2" s="255" t="s">
        <v>73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7.5" customHeight="1">
      <c r="A3" s="1"/>
      <c r="B3" s="31"/>
      <c r="D3" s="176"/>
      <c r="E3" s="176"/>
      <c r="G3" s="177"/>
      <c r="H3" s="178"/>
      <c r="I3" s="179"/>
      <c r="J3" s="178"/>
      <c r="K3" s="178"/>
    </row>
    <row r="4" spans="1:11" ht="12.75" customHeight="1">
      <c r="A4" s="4"/>
      <c r="D4" s="271">
        <v>643.5</v>
      </c>
      <c r="E4" s="272"/>
      <c r="F4" s="273"/>
      <c r="G4" s="272">
        <v>3069</v>
      </c>
      <c r="H4" s="272"/>
      <c r="I4" s="273"/>
      <c r="J4" s="271">
        <f>SUM(D4:G4)</f>
        <v>3712.5</v>
      </c>
      <c r="K4" s="274"/>
    </row>
    <row r="5" spans="1:11" ht="14.25">
      <c r="A5" s="248" t="s">
        <v>58</v>
      </c>
      <c r="B5" s="250" t="s">
        <v>55</v>
      </c>
      <c r="C5" s="275" t="s">
        <v>0</v>
      </c>
      <c r="D5" s="276"/>
      <c r="E5" s="277"/>
      <c r="F5" s="275" t="s">
        <v>1</v>
      </c>
      <c r="G5" s="276"/>
      <c r="H5" s="277"/>
      <c r="I5" s="275" t="s">
        <v>2</v>
      </c>
      <c r="J5" s="276"/>
      <c r="K5" s="277"/>
    </row>
    <row r="6" spans="1:11" ht="39.75" customHeight="1">
      <c r="A6" s="249"/>
      <c r="B6" s="251"/>
      <c r="C6" s="203" t="s">
        <v>3</v>
      </c>
      <c r="D6" s="116" t="s">
        <v>4</v>
      </c>
      <c r="E6" s="116" t="s">
        <v>5</v>
      </c>
      <c r="F6" s="203" t="s">
        <v>3</v>
      </c>
      <c r="G6" s="116" t="s">
        <v>4</v>
      </c>
      <c r="H6" s="116" t="s">
        <v>5</v>
      </c>
      <c r="I6" s="180" t="s">
        <v>3</v>
      </c>
      <c r="J6" s="116" t="s">
        <v>4</v>
      </c>
      <c r="K6" s="116" t="s">
        <v>5</v>
      </c>
    </row>
    <row r="7" spans="1:12" ht="15" thickBot="1">
      <c r="A7" s="246" t="s">
        <v>6</v>
      </c>
      <c r="B7" s="184" t="s">
        <v>7</v>
      </c>
      <c r="C7" s="82">
        <v>461</v>
      </c>
      <c r="D7" s="60">
        <f aca="true" t="shared" si="0" ref="D7:D36">C7*1000/$D$4</f>
        <v>716.3947163947164</v>
      </c>
      <c r="E7" s="60">
        <f aca="true" t="shared" si="1" ref="E7:E36">C7*100/C$36</f>
        <v>29.9739921976593</v>
      </c>
      <c r="F7" s="82">
        <v>518</v>
      </c>
      <c r="G7" s="171">
        <f aca="true" t="shared" si="2" ref="G7:G36">F7*1000/$G$4</f>
        <v>168.7846203975236</v>
      </c>
      <c r="H7" s="171">
        <f aca="true" t="shared" si="3" ref="H7:H36">F7*100/F$36</f>
        <v>9.319899244332493</v>
      </c>
      <c r="I7" s="117">
        <f aca="true" t="shared" si="4" ref="I7:I35">C7+F7</f>
        <v>979</v>
      </c>
      <c r="J7" s="171">
        <f aca="true" t="shared" si="5" ref="J7:J36">I7*1000/$J$4</f>
        <v>263.7037037037037</v>
      </c>
      <c r="K7" s="171">
        <f aca="true" t="shared" si="6" ref="K7:K36">I7*100/I$36</f>
        <v>13.796505073280722</v>
      </c>
      <c r="L7" s="28"/>
    </row>
    <row r="8" spans="1:12" ht="12.75">
      <c r="A8" s="247"/>
      <c r="B8" s="153" t="s">
        <v>8</v>
      </c>
      <c r="C8" s="192"/>
      <c r="D8" s="92">
        <f t="shared" si="0"/>
        <v>0</v>
      </c>
      <c r="E8" s="92">
        <f t="shared" si="1"/>
        <v>0</v>
      </c>
      <c r="F8" s="192">
        <v>1</v>
      </c>
      <c r="G8" s="152">
        <f t="shared" si="2"/>
        <v>0.3258390355164549</v>
      </c>
      <c r="H8" s="152">
        <f t="shared" si="3"/>
        <v>0.017992083483267363</v>
      </c>
      <c r="I8" s="90">
        <f t="shared" si="4"/>
        <v>1</v>
      </c>
      <c r="J8" s="152">
        <f t="shared" si="5"/>
        <v>0.26936026936026936</v>
      </c>
      <c r="K8" s="152">
        <f t="shared" si="6"/>
        <v>0.014092446448703494</v>
      </c>
      <c r="L8" s="28"/>
    </row>
    <row r="9" spans="1:12" ht="15" thickBot="1">
      <c r="A9" s="246" t="s">
        <v>9</v>
      </c>
      <c r="B9" s="184" t="s">
        <v>10</v>
      </c>
      <c r="C9" s="82">
        <v>3</v>
      </c>
      <c r="D9" s="60">
        <f t="shared" si="0"/>
        <v>4.662004662004662</v>
      </c>
      <c r="E9" s="60">
        <f t="shared" si="1"/>
        <v>0.19505851755526657</v>
      </c>
      <c r="F9" s="82">
        <v>81</v>
      </c>
      <c r="G9" s="171">
        <f t="shared" si="2"/>
        <v>26.392961876832846</v>
      </c>
      <c r="H9" s="171">
        <f t="shared" si="3"/>
        <v>1.4573587621446564</v>
      </c>
      <c r="I9" s="117">
        <f t="shared" si="4"/>
        <v>84</v>
      </c>
      <c r="J9" s="171">
        <f t="shared" si="5"/>
        <v>22.626262626262626</v>
      </c>
      <c r="K9" s="171">
        <f t="shared" si="6"/>
        <v>1.1837655016910935</v>
      </c>
      <c r="L9" s="28"/>
    </row>
    <row r="10" spans="1:12" ht="12.75">
      <c r="A10" s="247"/>
      <c r="B10" s="153" t="s">
        <v>11</v>
      </c>
      <c r="C10" s="192">
        <v>2</v>
      </c>
      <c r="D10" s="92">
        <f t="shared" si="0"/>
        <v>3.108003108003108</v>
      </c>
      <c r="E10" s="92">
        <f t="shared" si="1"/>
        <v>0.13003901170351106</v>
      </c>
      <c r="F10" s="192">
        <v>44</v>
      </c>
      <c r="G10" s="152">
        <f t="shared" si="2"/>
        <v>14.336917562724015</v>
      </c>
      <c r="H10" s="152">
        <f t="shared" si="3"/>
        <v>0.791651673263764</v>
      </c>
      <c r="I10" s="90">
        <f t="shared" si="4"/>
        <v>46</v>
      </c>
      <c r="J10" s="152">
        <f t="shared" si="5"/>
        <v>12.390572390572391</v>
      </c>
      <c r="K10" s="152">
        <f t="shared" si="6"/>
        <v>0.6482525366403608</v>
      </c>
      <c r="L10" s="28"/>
    </row>
    <row r="11" spans="1:12" ht="15" customHeight="1">
      <c r="A11" s="24" t="s">
        <v>12</v>
      </c>
      <c r="B11" s="185" t="s">
        <v>13</v>
      </c>
      <c r="C11" s="61">
        <v>1</v>
      </c>
      <c r="D11" s="20">
        <f t="shared" si="0"/>
        <v>1.554001554001554</v>
      </c>
      <c r="E11" s="20">
        <f t="shared" si="1"/>
        <v>0.06501950585175553</v>
      </c>
      <c r="F11" s="61">
        <v>19</v>
      </c>
      <c r="G11" s="172">
        <f t="shared" si="2"/>
        <v>6.190941674812643</v>
      </c>
      <c r="H11" s="172">
        <f t="shared" si="3"/>
        <v>0.3418495861820799</v>
      </c>
      <c r="I11" s="118">
        <f t="shared" si="4"/>
        <v>20</v>
      </c>
      <c r="J11" s="172">
        <f t="shared" si="5"/>
        <v>5.3872053872053876</v>
      </c>
      <c r="K11" s="172">
        <f t="shared" si="6"/>
        <v>0.2818489289740699</v>
      </c>
      <c r="L11" s="28"/>
    </row>
    <row r="12" spans="1:12" ht="26.25" thickBot="1">
      <c r="A12" s="246" t="s">
        <v>14</v>
      </c>
      <c r="B12" s="184" t="s">
        <v>15</v>
      </c>
      <c r="C12" s="82">
        <v>3</v>
      </c>
      <c r="D12" s="60">
        <f t="shared" si="0"/>
        <v>4.662004662004662</v>
      </c>
      <c r="E12" s="60">
        <f t="shared" si="1"/>
        <v>0.19505851755526657</v>
      </c>
      <c r="F12" s="82">
        <v>194</v>
      </c>
      <c r="G12" s="171">
        <f t="shared" si="2"/>
        <v>63.21277289019225</v>
      </c>
      <c r="H12" s="171">
        <f t="shared" si="3"/>
        <v>3.4904641957538685</v>
      </c>
      <c r="I12" s="117">
        <f t="shared" si="4"/>
        <v>197</v>
      </c>
      <c r="J12" s="171">
        <f t="shared" si="5"/>
        <v>53.063973063973066</v>
      </c>
      <c r="K12" s="171">
        <f t="shared" si="6"/>
        <v>2.7762119503945883</v>
      </c>
      <c r="L12" s="28"/>
    </row>
    <row r="13" spans="1:12" ht="12.75">
      <c r="A13" s="247"/>
      <c r="B13" s="153" t="s">
        <v>16</v>
      </c>
      <c r="C13" s="192">
        <v>1</v>
      </c>
      <c r="D13" s="92">
        <f t="shared" si="0"/>
        <v>1.554001554001554</v>
      </c>
      <c r="E13" s="92">
        <f t="shared" si="1"/>
        <v>0.06501950585175553</v>
      </c>
      <c r="F13" s="192">
        <v>124</v>
      </c>
      <c r="G13" s="152">
        <f t="shared" si="2"/>
        <v>40.4040404040404</v>
      </c>
      <c r="H13" s="152">
        <f t="shared" si="3"/>
        <v>2.2310183519251527</v>
      </c>
      <c r="I13" s="90">
        <f t="shared" si="4"/>
        <v>125</v>
      </c>
      <c r="J13" s="152">
        <f t="shared" si="5"/>
        <v>33.67003367003367</v>
      </c>
      <c r="K13" s="152">
        <f t="shared" si="6"/>
        <v>1.7615558060879368</v>
      </c>
      <c r="L13" s="28"/>
    </row>
    <row r="14" spans="1:12" ht="14.25">
      <c r="A14" s="188" t="s">
        <v>17</v>
      </c>
      <c r="B14" s="185" t="s">
        <v>18</v>
      </c>
      <c r="C14" s="61">
        <v>8</v>
      </c>
      <c r="D14" s="20">
        <f t="shared" si="0"/>
        <v>12.432012432012431</v>
      </c>
      <c r="E14" s="20">
        <f t="shared" si="1"/>
        <v>0.5201560468140443</v>
      </c>
      <c r="F14" s="61">
        <v>103</v>
      </c>
      <c r="G14" s="172">
        <f t="shared" si="2"/>
        <v>33.561420658194855</v>
      </c>
      <c r="H14" s="172">
        <f t="shared" si="3"/>
        <v>1.8531845987765383</v>
      </c>
      <c r="I14" s="118">
        <f t="shared" si="4"/>
        <v>111</v>
      </c>
      <c r="J14" s="172">
        <f t="shared" si="5"/>
        <v>29.8989898989899</v>
      </c>
      <c r="K14" s="172">
        <f t="shared" si="6"/>
        <v>1.564261555806088</v>
      </c>
      <c r="L14" s="28"/>
    </row>
    <row r="15" spans="1:12" ht="14.25">
      <c r="A15" s="188" t="s">
        <v>19</v>
      </c>
      <c r="B15" s="185" t="s">
        <v>20</v>
      </c>
      <c r="C15" s="61">
        <v>11</v>
      </c>
      <c r="D15" s="20">
        <f t="shared" si="0"/>
        <v>17.094017094017094</v>
      </c>
      <c r="E15" s="20">
        <f t="shared" si="1"/>
        <v>0.7152145643693107</v>
      </c>
      <c r="F15" s="61">
        <v>256</v>
      </c>
      <c r="G15" s="172">
        <f t="shared" si="2"/>
        <v>83.41479309221245</v>
      </c>
      <c r="H15" s="172">
        <f t="shared" si="3"/>
        <v>4.605973371716445</v>
      </c>
      <c r="I15" s="118">
        <f t="shared" si="4"/>
        <v>267</v>
      </c>
      <c r="J15" s="172">
        <f t="shared" si="5"/>
        <v>71.91919191919192</v>
      </c>
      <c r="K15" s="172">
        <f t="shared" si="6"/>
        <v>3.762683201803833</v>
      </c>
      <c r="L15" s="28"/>
    </row>
    <row r="16" spans="1:12" ht="14.25">
      <c r="A16" s="24" t="s">
        <v>21</v>
      </c>
      <c r="B16" s="185" t="s">
        <v>22</v>
      </c>
      <c r="C16" s="61">
        <v>35</v>
      </c>
      <c r="D16" s="20">
        <f t="shared" si="0"/>
        <v>54.39005439005439</v>
      </c>
      <c r="E16" s="20">
        <f t="shared" si="1"/>
        <v>2.2756827048114436</v>
      </c>
      <c r="F16" s="61">
        <v>173</v>
      </c>
      <c r="G16" s="172">
        <f t="shared" si="2"/>
        <v>56.370153144346695</v>
      </c>
      <c r="H16" s="172">
        <f t="shared" si="3"/>
        <v>3.1126304426052536</v>
      </c>
      <c r="I16" s="118">
        <f t="shared" si="4"/>
        <v>208</v>
      </c>
      <c r="J16" s="172">
        <f t="shared" si="5"/>
        <v>56.02693602693603</v>
      </c>
      <c r="K16" s="172">
        <f t="shared" si="6"/>
        <v>2.931228861330327</v>
      </c>
      <c r="L16" s="28"/>
    </row>
    <row r="17" spans="1:12" ht="14.25">
      <c r="A17" s="188" t="s">
        <v>23</v>
      </c>
      <c r="B17" s="186" t="s">
        <v>24</v>
      </c>
      <c r="C17" s="61">
        <v>21</v>
      </c>
      <c r="D17" s="20">
        <f t="shared" si="0"/>
        <v>32.634032634032636</v>
      </c>
      <c r="E17" s="20">
        <f t="shared" si="1"/>
        <v>1.365409622886866</v>
      </c>
      <c r="F17" s="61">
        <v>70</v>
      </c>
      <c r="G17" s="172">
        <f t="shared" si="2"/>
        <v>22.80873248615184</v>
      </c>
      <c r="H17" s="172">
        <f t="shared" si="3"/>
        <v>1.2594458438287153</v>
      </c>
      <c r="I17" s="118">
        <f t="shared" si="4"/>
        <v>91</v>
      </c>
      <c r="J17" s="172">
        <f t="shared" si="5"/>
        <v>24.511784511784512</v>
      </c>
      <c r="K17" s="172">
        <f t="shared" si="6"/>
        <v>1.282412626832018</v>
      </c>
      <c r="L17" s="28"/>
    </row>
    <row r="18" spans="1:12" ht="15" thickBot="1">
      <c r="A18" s="252" t="s">
        <v>25</v>
      </c>
      <c r="B18" s="187" t="s">
        <v>26</v>
      </c>
      <c r="C18" s="82">
        <v>1</v>
      </c>
      <c r="D18" s="60">
        <f t="shared" si="0"/>
        <v>1.554001554001554</v>
      </c>
      <c r="E18" s="60">
        <f t="shared" si="1"/>
        <v>0.06501950585175553</v>
      </c>
      <c r="F18" s="82">
        <v>1581</v>
      </c>
      <c r="G18" s="171">
        <f t="shared" si="2"/>
        <v>515.1515151515151</v>
      </c>
      <c r="H18" s="171">
        <f t="shared" si="3"/>
        <v>28.4454839870457</v>
      </c>
      <c r="I18" s="117">
        <f t="shared" si="4"/>
        <v>1582</v>
      </c>
      <c r="J18" s="171">
        <f t="shared" si="5"/>
        <v>426.12794612794613</v>
      </c>
      <c r="K18" s="171">
        <f t="shared" si="6"/>
        <v>22.294250281848928</v>
      </c>
      <c r="L18" s="28"/>
    </row>
    <row r="19" spans="1:12" ht="15" customHeight="1">
      <c r="A19" s="253"/>
      <c r="B19" s="153" t="s">
        <v>27</v>
      </c>
      <c r="C19" s="192">
        <v>1</v>
      </c>
      <c r="D19" s="92">
        <f t="shared" si="0"/>
        <v>1.554001554001554</v>
      </c>
      <c r="E19" s="92">
        <f t="shared" si="1"/>
        <v>0.06501950585175553</v>
      </c>
      <c r="F19" s="192">
        <v>1332</v>
      </c>
      <c r="G19" s="152">
        <f t="shared" si="2"/>
        <v>434.0175953079179</v>
      </c>
      <c r="H19" s="152">
        <f t="shared" si="3"/>
        <v>23.965455199712128</v>
      </c>
      <c r="I19" s="90">
        <f t="shared" si="4"/>
        <v>1333</v>
      </c>
      <c r="J19" s="152">
        <f t="shared" si="5"/>
        <v>359.05723905723903</v>
      </c>
      <c r="K19" s="152">
        <f t="shared" si="6"/>
        <v>18.785231116121757</v>
      </c>
      <c r="L19" s="28"/>
    </row>
    <row r="20" spans="1:12" ht="12.75">
      <c r="A20" s="253"/>
      <c r="B20" s="157" t="s">
        <v>62</v>
      </c>
      <c r="C20" s="195"/>
      <c r="D20" s="113">
        <f t="shared" si="0"/>
        <v>0</v>
      </c>
      <c r="E20" s="113">
        <f t="shared" si="1"/>
        <v>0</v>
      </c>
      <c r="F20" s="195">
        <v>83</v>
      </c>
      <c r="G20" s="155">
        <f t="shared" si="2"/>
        <v>27.044639947865754</v>
      </c>
      <c r="H20" s="155">
        <f t="shared" si="3"/>
        <v>1.493342929111191</v>
      </c>
      <c r="I20" s="119">
        <f t="shared" si="4"/>
        <v>83</v>
      </c>
      <c r="J20" s="155">
        <f t="shared" si="5"/>
        <v>22.356902356902356</v>
      </c>
      <c r="K20" s="155">
        <f t="shared" si="6"/>
        <v>1.1696730552423902</v>
      </c>
      <c r="L20" s="28"/>
    </row>
    <row r="21" spans="1:12" ht="12.75">
      <c r="A21" s="254"/>
      <c r="B21" s="157" t="s">
        <v>28</v>
      </c>
      <c r="C21" s="195"/>
      <c r="D21" s="113">
        <f t="shared" si="0"/>
        <v>0</v>
      </c>
      <c r="E21" s="113">
        <f t="shared" si="1"/>
        <v>0</v>
      </c>
      <c r="F21" s="195">
        <v>42</v>
      </c>
      <c r="G21" s="155">
        <f t="shared" si="2"/>
        <v>13.685239491691105</v>
      </c>
      <c r="H21" s="155">
        <f t="shared" si="3"/>
        <v>0.7556675062972292</v>
      </c>
      <c r="I21" s="119">
        <f t="shared" si="4"/>
        <v>42</v>
      </c>
      <c r="J21" s="155">
        <f t="shared" si="5"/>
        <v>11.313131313131313</v>
      </c>
      <c r="K21" s="155">
        <f t="shared" si="6"/>
        <v>0.5918827508455468</v>
      </c>
      <c r="L21" s="28"/>
    </row>
    <row r="22" spans="1:12" ht="15" thickBot="1">
      <c r="A22" s="252" t="s">
        <v>29</v>
      </c>
      <c r="B22" s="187" t="s">
        <v>30</v>
      </c>
      <c r="C22" s="82">
        <v>595</v>
      </c>
      <c r="D22" s="60">
        <f t="shared" si="0"/>
        <v>924.6309246309246</v>
      </c>
      <c r="E22" s="60">
        <f t="shared" si="1"/>
        <v>38.686605981794536</v>
      </c>
      <c r="F22" s="82">
        <v>758</v>
      </c>
      <c r="G22" s="171">
        <f t="shared" si="2"/>
        <v>246.9859889214728</v>
      </c>
      <c r="H22" s="171">
        <f t="shared" si="3"/>
        <v>13.637999280316661</v>
      </c>
      <c r="I22" s="117">
        <f t="shared" si="4"/>
        <v>1353</v>
      </c>
      <c r="J22" s="171">
        <f t="shared" si="5"/>
        <v>364.44444444444446</v>
      </c>
      <c r="K22" s="171">
        <f t="shared" si="6"/>
        <v>19.067080045095828</v>
      </c>
      <c r="L22" s="28"/>
    </row>
    <row r="23" spans="1:12" ht="12.75">
      <c r="A23" s="253"/>
      <c r="B23" s="153" t="s">
        <v>31</v>
      </c>
      <c r="C23" s="192">
        <v>476</v>
      </c>
      <c r="D23" s="92">
        <f t="shared" si="0"/>
        <v>739.7047397047397</v>
      </c>
      <c r="E23" s="92">
        <f t="shared" si="1"/>
        <v>30.94928478543563</v>
      </c>
      <c r="F23" s="192">
        <v>279</v>
      </c>
      <c r="G23" s="152">
        <f t="shared" si="2"/>
        <v>90.9090909090909</v>
      </c>
      <c r="H23" s="152">
        <f t="shared" si="3"/>
        <v>5.019791291831594</v>
      </c>
      <c r="I23" s="90">
        <f t="shared" si="4"/>
        <v>755</v>
      </c>
      <c r="J23" s="152">
        <f t="shared" si="5"/>
        <v>203.36700336700338</v>
      </c>
      <c r="K23" s="152">
        <f t="shared" si="6"/>
        <v>10.639797068771138</v>
      </c>
      <c r="L23" s="28"/>
    </row>
    <row r="24" spans="1:12" ht="12.75">
      <c r="A24" s="253"/>
      <c r="B24" s="157" t="s">
        <v>53</v>
      </c>
      <c r="C24" s="195">
        <v>6</v>
      </c>
      <c r="D24" s="113">
        <f t="shared" si="0"/>
        <v>9.324009324009324</v>
      </c>
      <c r="E24" s="113">
        <f t="shared" si="1"/>
        <v>0.39011703511053314</v>
      </c>
      <c r="F24" s="195">
        <v>16</v>
      </c>
      <c r="G24" s="155">
        <f t="shared" si="2"/>
        <v>5.213424568263278</v>
      </c>
      <c r="H24" s="155">
        <f t="shared" si="3"/>
        <v>0.2878733357322778</v>
      </c>
      <c r="I24" s="119">
        <f t="shared" si="4"/>
        <v>22</v>
      </c>
      <c r="J24" s="155">
        <f t="shared" si="5"/>
        <v>5.925925925925926</v>
      </c>
      <c r="K24" s="155">
        <f t="shared" si="6"/>
        <v>0.3100338218714769</v>
      </c>
      <c r="L24" s="28"/>
    </row>
    <row r="25" spans="1:12" ht="12.75">
      <c r="A25" s="254"/>
      <c r="B25" s="157" t="s">
        <v>54</v>
      </c>
      <c r="C25" s="195">
        <v>88</v>
      </c>
      <c r="D25" s="113">
        <f t="shared" si="0"/>
        <v>136.75213675213675</v>
      </c>
      <c r="E25" s="113">
        <f t="shared" si="1"/>
        <v>5.721716514954486</v>
      </c>
      <c r="F25" s="195">
        <v>189</v>
      </c>
      <c r="G25" s="155">
        <f t="shared" si="2"/>
        <v>61.58357771260997</v>
      </c>
      <c r="H25" s="155">
        <f t="shared" si="3"/>
        <v>3.4005037783375314</v>
      </c>
      <c r="I25" s="119">
        <f t="shared" si="4"/>
        <v>277</v>
      </c>
      <c r="J25" s="155">
        <f t="shared" si="5"/>
        <v>74.61279461279462</v>
      </c>
      <c r="K25" s="155">
        <f t="shared" si="6"/>
        <v>3.9036076662908683</v>
      </c>
      <c r="L25" s="28"/>
    </row>
    <row r="26" spans="1:12" ht="14.25">
      <c r="A26" s="24" t="s">
        <v>32</v>
      </c>
      <c r="B26" s="185" t="s">
        <v>33</v>
      </c>
      <c r="C26" s="61">
        <v>47</v>
      </c>
      <c r="D26" s="20">
        <f t="shared" si="0"/>
        <v>73.03807303807304</v>
      </c>
      <c r="E26" s="20">
        <f t="shared" si="1"/>
        <v>3.0559167750325096</v>
      </c>
      <c r="F26" s="61">
        <v>257</v>
      </c>
      <c r="G26" s="172">
        <f t="shared" si="2"/>
        <v>83.7406321277289</v>
      </c>
      <c r="H26" s="172">
        <f t="shared" si="3"/>
        <v>4.623965455199712</v>
      </c>
      <c r="I26" s="118">
        <f t="shared" si="4"/>
        <v>304</v>
      </c>
      <c r="J26" s="172">
        <f t="shared" si="5"/>
        <v>81.88552188552188</v>
      </c>
      <c r="K26" s="172">
        <f t="shared" si="6"/>
        <v>4.284103720405862</v>
      </c>
      <c r="L26" s="28"/>
    </row>
    <row r="27" spans="1:12" ht="14.25">
      <c r="A27" s="24" t="s">
        <v>34</v>
      </c>
      <c r="B27" s="185" t="s">
        <v>35</v>
      </c>
      <c r="C27" s="61">
        <v>96</v>
      </c>
      <c r="D27" s="20">
        <f t="shared" si="0"/>
        <v>149.1841491841492</v>
      </c>
      <c r="E27" s="20">
        <f t="shared" si="1"/>
        <v>6.24187256176853</v>
      </c>
      <c r="F27" s="61">
        <v>165</v>
      </c>
      <c r="G27" s="172">
        <f t="shared" si="2"/>
        <v>53.763440860215056</v>
      </c>
      <c r="H27" s="172">
        <f t="shared" si="3"/>
        <v>2.9686937747391147</v>
      </c>
      <c r="I27" s="118">
        <f t="shared" si="4"/>
        <v>261</v>
      </c>
      <c r="J27" s="172">
        <f t="shared" si="5"/>
        <v>70.3030303030303</v>
      </c>
      <c r="K27" s="172">
        <f t="shared" si="6"/>
        <v>3.6781285231116123</v>
      </c>
      <c r="L27" s="28"/>
    </row>
    <row r="28" spans="1:12" ht="25.5">
      <c r="A28" s="24" t="s">
        <v>36</v>
      </c>
      <c r="B28" s="185" t="s">
        <v>37</v>
      </c>
      <c r="C28" s="61">
        <v>17</v>
      </c>
      <c r="D28" s="20">
        <f t="shared" si="0"/>
        <v>26.418026418026418</v>
      </c>
      <c r="E28" s="20">
        <f t="shared" si="1"/>
        <v>1.105331599479844</v>
      </c>
      <c r="F28" s="61">
        <v>494</v>
      </c>
      <c r="G28" s="172">
        <f t="shared" si="2"/>
        <v>160.9644835451287</v>
      </c>
      <c r="H28" s="172">
        <f t="shared" si="3"/>
        <v>8.888089240734077</v>
      </c>
      <c r="I28" s="118">
        <f t="shared" si="4"/>
        <v>511</v>
      </c>
      <c r="J28" s="172">
        <f t="shared" si="5"/>
        <v>137.64309764309763</v>
      </c>
      <c r="K28" s="172">
        <f t="shared" si="6"/>
        <v>7.2012401352874855</v>
      </c>
      <c r="L28" s="28"/>
    </row>
    <row r="29" spans="1:12" ht="15" thickBot="1">
      <c r="A29" s="246" t="s">
        <v>38</v>
      </c>
      <c r="B29" s="184" t="s">
        <v>39</v>
      </c>
      <c r="C29" s="82">
        <v>50</v>
      </c>
      <c r="D29" s="60">
        <f t="shared" si="0"/>
        <v>77.7000777000777</v>
      </c>
      <c r="E29" s="60">
        <f t="shared" si="1"/>
        <v>3.250975292587776</v>
      </c>
      <c r="F29" s="82">
        <v>375</v>
      </c>
      <c r="G29" s="171">
        <f t="shared" si="2"/>
        <v>122.18963831867057</v>
      </c>
      <c r="H29" s="171">
        <f t="shared" si="3"/>
        <v>6.747031306225261</v>
      </c>
      <c r="I29" s="117">
        <f t="shared" si="4"/>
        <v>425</v>
      </c>
      <c r="J29" s="171">
        <f t="shared" si="5"/>
        <v>114.47811447811448</v>
      </c>
      <c r="K29" s="171">
        <f t="shared" si="6"/>
        <v>5.989289740698985</v>
      </c>
      <c r="L29" s="28"/>
    </row>
    <row r="30" spans="1:12" ht="12.75">
      <c r="A30" s="247"/>
      <c r="B30" s="153" t="s">
        <v>40</v>
      </c>
      <c r="C30" s="192">
        <v>36</v>
      </c>
      <c r="D30" s="92">
        <f t="shared" si="0"/>
        <v>55.94405594405595</v>
      </c>
      <c r="E30" s="92">
        <f t="shared" si="1"/>
        <v>2.340702210663199</v>
      </c>
      <c r="F30" s="192">
        <v>174</v>
      </c>
      <c r="G30" s="152">
        <f t="shared" si="2"/>
        <v>56.69599217986315</v>
      </c>
      <c r="H30" s="152">
        <f t="shared" si="3"/>
        <v>3.130622526088521</v>
      </c>
      <c r="I30" s="90">
        <f t="shared" si="4"/>
        <v>210</v>
      </c>
      <c r="J30" s="152">
        <f t="shared" si="5"/>
        <v>56.56565656565657</v>
      </c>
      <c r="K30" s="152">
        <f t="shared" si="6"/>
        <v>2.959413754227734</v>
      </c>
      <c r="L30" s="28"/>
    </row>
    <row r="31" spans="1:12" ht="14.25">
      <c r="A31" s="24" t="s">
        <v>41</v>
      </c>
      <c r="B31" s="185" t="s">
        <v>42</v>
      </c>
      <c r="C31" s="61"/>
      <c r="D31" s="20">
        <f t="shared" si="0"/>
        <v>0</v>
      </c>
      <c r="E31" s="20">
        <f t="shared" si="1"/>
        <v>0</v>
      </c>
      <c r="F31" s="61">
        <v>3</v>
      </c>
      <c r="G31" s="172">
        <f t="shared" si="2"/>
        <v>0.9775171065493646</v>
      </c>
      <c r="H31" s="172">
        <f t="shared" si="3"/>
        <v>0.05397625044980209</v>
      </c>
      <c r="I31" s="118">
        <f t="shared" si="4"/>
        <v>3</v>
      </c>
      <c r="J31" s="172">
        <f t="shared" si="5"/>
        <v>0.8080808080808081</v>
      </c>
      <c r="K31" s="172">
        <f t="shared" si="6"/>
        <v>0.042277339346110485</v>
      </c>
      <c r="L31" s="28"/>
    </row>
    <row r="32" spans="1:12" ht="17.25" customHeight="1">
      <c r="A32" s="24" t="s">
        <v>43</v>
      </c>
      <c r="B32" s="186" t="s">
        <v>44</v>
      </c>
      <c r="C32" s="61"/>
      <c r="D32" s="20">
        <f t="shared" si="0"/>
        <v>0</v>
      </c>
      <c r="E32" s="20">
        <f t="shared" si="1"/>
        <v>0</v>
      </c>
      <c r="F32" s="61"/>
      <c r="G32" s="172">
        <f t="shared" si="2"/>
        <v>0</v>
      </c>
      <c r="H32" s="172">
        <f t="shared" si="3"/>
        <v>0</v>
      </c>
      <c r="I32" s="118">
        <f t="shared" si="4"/>
        <v>0</v>
      </c>
      <c r="J32" s="172">
        <f t="shared" si="5"/>
        <v>0</v>
      </c>
      <c r="K32" s="172">
        <f t="shared" si="6"/>
        <v>0</v>
      </c>
      <c r="L32" s="28"/>
    </row>
    <row r="33" spans="1:12" ht="14.25">
      <c r="A33" s="24" t="s">
        <v>45</v>
      </c>
      <c r="B33" s="185" t="s">
        <v>46</v>
      </c>
      <c r="C33" s="61">
        <v>2</v>
      </c>
      <c r="D33" s="20">
        <f t="shared" si="0"/>
        <v>3.108003108003108</v>
      </c>
      <c r="E33" s="20">
        <f t="shared" si="1"/>
        <v>0.13003901170351106</v>
      </c>
      <c r="F33" s="61">
        <v>1</v>
      </c>
      <c r="G33" s="172">
        <f t="shared" si="2"/>
        <v>0.3258390355164549</v>
      </c>
      <c r="H33" s="172">
        <f t="shared" si="3"/>
        <v>0.017992083483267363</v>
      </c>
      <c r="I33" s="118">
        <f t="shared" si="4"/>
        <v>3</v>
      </c>
      <c r="J33" s="172">
        <f t="shared" si="5"/>
        <v>0.8080808080808081</v>
      </c>
      <c r="K33" s="172">
        <f t="shared" si="6"/>
        <v>0.042277339346110485</v>
      </c>
      <c r="L33" s="28"/>
    </row>
    <row r="34" spans="1:12" ht="14.25">
      <c r="A34" s="24" t="s">
        <v>47</v>
      </c>
      <c r="B34" s="185" t="s">
        <v>48</v>
      </c>
      <c r="C34" s="61">
        <v>134</v>
      </c>
      <c r="D34" s="20">
        <f t="shared" si="0"/>
        <v>208.23620823620823</v>
      </c>
      <c r="E34" s="20">
        <f t="shared" si="1"/>
        <v>8.712613784135241</v>
      </c>
      <c r="F34" s="61">
        <v>328</v>
      </c>
      <c r="G34" s="172">
        <f t="shared" si="2"/>
        <v>106.87520364939719</v>
      </c>
      <c r="H34" s="172">
        <f t="shared" si="3"/>
        <v>5.9014033825116945</v>
      </c>
      <c r="I34" s="118">
        <f t="shared" si="4"/>
        <v>462</v>
      </c>
      <c r="J34" s="172">
        <f t="shared" si="5"/>
        <v>124.44444444444444</v>
      </c>
      <c r="K34" s="172">
        <f t="shared" si="6"/>
        <v>6.510710259301015</v>
      </c>
      <c r="L34" s="28"/>
    </row>
    <row r="35" spans="1:12" ht="15" thickBot="1">
      <c r="A35" s="37" t="s">
        <v>49</v>
      </c>
      <c r="B35" s="184" t="s">
        <v>50</v>
      </c>
      <c r="C35" s="82">
        <v>53</v>
      </c>
      <c r="D35" s="60">
        <f t="shared" si="0"/>
        <v>82.36208236208236</v>
      </c>
      <c r="E35" s="60">
        <f t="shared" si="1"/>
        <v>3.4460338101430428</v>
      </c>
      <c r="F35" s="82">
        <v>182</v>
      </c>
      <c r="G35" s="171">
        <f t="shared" si="2"/>
        <v>59.302704463994786</v>
      </c>
      <c r="H35" s="171">
        <f t="shared" si="3"/>
        <v>3.27455919395466</v>
      </c>
      <c r="I35" s="117">
        <f t="shared" si="4"/>
        <v>235</v>
      </c>
      <c r="J35" s="171">
        <f t="shared" si="5"/>
        <v>63.2996632996633</v>
      </c>
      <c r="K35" s="171">
        <f t="shared" si="6"/>
        <v>3.311724915445321</v>
      </c>
      <c r="L35" s="28"/>
    </row>
    <row r="36" spans="1:12" ht="18" customHeight="1">
      <c r="A36" s="39"/>
      <c r="B36" s="38" t="s">
        <v>51</v>
      </c>
      <c r="C36" s="196">
        <f>C7+C9+C11+C12+SUM(C14:C18)+C22+SUM(C26:C29)+SUM(C31:C35)</f>
        <v>1538</v>
      </c>
      <c r="D36" s="58">
        <f t="shared" si="0"/>
        <v>2390.05439005439</v>
      </c>
      <c r="E36" s="58">
        <f t="shared" si="1"/>
        <v>100</v>
      </c>
      <c r="F36" s="196">
        <f>F7+F9+F11+F12+SUM(F14:F18)+F22+SUM(F26:F29)+SUM(F31:F35)</f>
        <v>5558</v>
      </c>
      <c r="G36" s="34">
        <f t="shared" si="2"/>
        <v>1811.0133594004562</v>
      </c>
      <c r="H36" s="34">
        <f t="shared" si="3"/>
        <v>100</v>
      </c>
      <c r="I36" s="131">
        <f>I7+I9+I11+I12+SUM(I14:I18)+I22+SUM(I26:I29)+SUM(I31:I35)</f>
        <v>7096</v>
      </c>
      <c r="J36" s="34">
        <f t="shared" si="5"/>
        <v>1911.3804713804714</v>
      </c>
      <c r="K36" s="34">
        <f t="shared" si="6"/>
        <v>100</v>
      </c>
      <c r="L36" s="28"/>
    </row>
    <row r="37" spans="1:12" ht="12.75">
      <c r="A37" s="28"/>
      <c r="B37" s="214"/>
      <c r="C37" s="204"/>
      <c r="D37" s="182"/>
      <c r="E37" s="182"/>
      <c r="F37" s="204"/>
      <c r="G37" s="183"/>
      <c r="H37" s="183"/>
      <c r="I37" s="181"/>
      <c r="J37" s="183"/>
      <c r="K37" s="183"/>
      <c r="L37" s="28"/>
    </row>
    <row r="38" ht="12.75">
      <c r="B38" s="214" t="s">
        <v>72</v>
      </c>
    </row>
  </sheetData>
  <sheetProtection/>
  <mergeCells count="12">
    <mergeCell ref="A2:K2"/>
    <mergeCell ref="A22:A25"/>
    <mergeCell ref="A29:A30"/>
    <mergeCell ref="I5:K5"/>
    <mergeCell ref="F5:H5"/>
    <mergeCell ref="C5:E5"/>
    <mergeCell ref="A5:A6"/>
    <mergeCell ref="B5:B6"/>
    <mergeCell ref="A9:A10"/>
    <mergeCell ref="A7:A8"/>
    <mergeCell ref="A12:A13"/>
    <mergeCell ref="A18:A21"/>
  </mergeCells>
  <printOptions horizontalCentered="1" verticalCentered="1"/>
  <pageMargins left="0.7480314960629921" right="0.7480314960629921" top="0.15748031496062992" bottom="0.3937007874015748" header="0" footer="0"/>
  <pageSetup horizontalDpi="1200" verticalDpi="1200" orientation="landscape" paperSize="9" scale="85" r:id="rId1"/>
  <headerFooter alignWithMargins="0">
    <oddFooter>&amp;L&amp;Z&amp;F *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2:K38"/>
  <sheetViews>
    <sheetView zoomScalePageLayoutView="0" workbookViewId="0" topLeftCell="A2">
      <pane ySplit="5" topLeftCell="A7" activePane="bottomLeft" state="frozen"/>
      <selection pane="topLeft" activeCell="A2" sqref="A2"/>
      <selection pane="bottomLeft" activeCell="C23" sqref="C23"/>
    </sheetView>
  </sheetViews>
  <sheetFormatPr defaultColWidth="9.140625" defaultRowHeight="12.75"/>
  <cols>
    <col min="1" max="1" width="6.00390625" style="0" customWidth="1"/>
    <col min="2" max="2" width="53.7109375" style="0" customWidth="1"/>
    <col min="3" max="3" width="9.140625" style="5" customWidth="1"/>
    <col min="4" max="4" width="10.421875" style="0" customWidth="1"/>
    <col min="6" max="6" width="9.140625" style="5" customWidth="1"/>
    <col min="7" max="7" width="10.421875" style="0" customWidth="1"/>
    <col min="10" max="10" width="10.00390625" style="0" customWidth="1"/>
  </cols>
  <sheetData>
    <row r="2" spans="1:11" ht="12.75">
      <c r="A2" s="256" t="s">
        <v>74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1"/>
      <c r="B3" s="1"/>
      <c r="C3" s="201"/>
      <c r="D3" s="1"/>
      <c r="E3" s="1"/>
      <c r="F3" s="201"/>
      <c r="G3" s="1"/>
      <c r="H3" s="3"/>
      <c r="I3" s="3"/>
      <c r="J3" s="3"/>
      <c r="K3" s="3"/>
    </row>
    <row r="4" spans="1:11" ht="12.75">
      <c r="A4" s="4"/>
      <c r="D4" s="6">
        <v>1600.5</v>
      </c>
      <c r="E4" s="5"/>
      <c r="G4" s="5">
        <v>10481.5</v>
      </c>
      <c r="H4" s="5"/>
      <c r="I4" s="5"/>
      <c r="J4" s="6">
        <f>SUM(D4:G4)</f>
        <v>12082</v>
      </c>
      <c r="K4" s="5"/>
    </row>
    <row r="5" spans="1:11" ht="15" customHeight="1">
      <c r="A5" s="229" t="s">
        <v>57</v>
      </c>
      <c r="B5" s="229" t="s">
        <v>55</v>
      </c>
      <c r="C5" s="159" t="s">
        <v>0</v>
      </c>
      <c r="D5" s="278"/>
      <c r="E5" s="279"/>
      <c r="F5" s="159" t="s">
        <v>1</v>
      </c>
      <c r="G5" s="278"/>
      <c r="H5" s="279"/>
      <c r="I5" s="159" t="s">
        <v>2</v>
      </c>
      <c r="J5" s="278"/>
      <c r="K5" s="279"/>
    </row>
    <row r="6" spans="1:11" ht="33.75" customHeight="1">
      <c r="A6" s="230"/>
      <c r="B6" s="230"/>
      <c r="C6" s="160" t="s">
        <v>3</v>
      </c>
      <c r="D6" s="160" t="s">
        <v>4</v>
      </c>
      <c r="E6" s="160" t="s">
        <v>5</v>
      </c>
      <c r="F6" s="160" t="s">
        <v>3</v>
      </c>
      <c r="G6" s="160" t="s">
        <v>4</v>
      </c>
      <c r="H6" s="160" t="s">
        <v>5</v>
      </c>
      <c r="I6" s="160" t="s">
        <v>3</v>
      </c>
      <c r="J6" s="160" t="s">
        <v>4</v>
      </c>
      <c r="K6" s="160" t="s">
        <v>5</v>
      </c>
    </row>
    <row r="7" spans="1:11" ht="15" thickBot="1">
      <c r="A7" s="223" t="s">
        <v>6</v>
      </c>
      <c r="B7" s="36" t="s">
        <v>7</v>
      </c>
      <c r="C7" s="82">
        <v>255</v>
      </c>
      <c r="D7" s="45">
        <f aca="true" t="shared" si="0" ref="D7:D36">C7*1000/$D$4</f>
        <v>159.32521087160262</v>
      </c>
      <c r="E7" s="45">
        <f aca="true" t="shared" si="1" ref="E7:E36">C7*100/C$36</f>
        <v>44.894366197183096</v>
      </c>
      <c r="F7" s="82">
        <v>327</v>
      </c>
      <c r="G7" s="45">
        <f aca="true" t="shared" si="2" ref="G7:G36">F7*1000/$G$4</f>
        <v>31.19782473882555</v>
      </c>
      <c r="H7" s="45">
        <f aca="true" t="shared" si="3" ref="H7:H36">F7*100/F$36</f>
        <v>11.641153435386258</v>
      </c>
      <c r="I7" s="117">
        <f aca="true" t="shared" si="4" ref="I7:I36">C7+F7</f>
        <v>582</v>
      </c>
      <c r="J7" s="45">
        <f aca="true" t="shared" si="5" ref="J7:J36">I7*1000/$J$4</f>
        <v>48.170832643602054</v>
      </c>
      <c r="K7" s="45">
        <f aca="true" t="shared" si="6" ref="K7:K36">I7*100/I$36</f>
        <v>17.234231566479124</v>
      </c>
    </row>
    <row r="8" spans="1:11" ht="12.75">
      <c r="A8" s="224"/>
      <c r="B8" s="69" t="s">
        <v>8</v>
      </c>
      <c r="C8" s="189">
        <v>166</v>
      </c>
      <c r="D8" s="145">
        <f t="shared" si="0"/>
        <v>103.71758825367073</v>
      </c>
      <c r="E8" s="145">
        <f t="shared" si="1"/>
        <v>29.225352112676056</v>
      </c>
      <c r="F8" s="189">
        <v>4</v>
      </c>
      <c r="G8" s="145">
        <f t="shared" si="2"/>
        <v>0.3816247674474073</v>
      </c>
      <c r="H8" s="145">
        <f t="shared" si="3"/>
        <v>0.1423994304022784</v>
      </c>
      <c r="I8" s="135">
        <f t="shared" si="4"/>
        <v>170</v>
      </c>
      <c r="J8" s="145">
        <f t="shared" si="5"/>
        <v>14.070518126138056</v>
      </c>
      <c r="K8" s="145">
        <f t="shared" si="6"/>
        <v>5.034053893988747</v>
      </c>
    </row>
    <row r="9" spans="1:11" ht="16.5" customHeight="1" thickBot="1">
      <c r="A9" s="223" t="s">
        <v>9</v>
      </c>
      <c r="B9" s="36" t="s">
        <v>10</v>
      </c>
      <c r="C9" s="82"/>
      <c r="D9" s="45">
        <f t="shared" si="0"/>
        <v>0</v>
      </c>
      <c r="E9" s="45">
        <f t="shared" si="1"/>
        <v>0</v>
      </c>
      <c r="F9" s="82">
        <v>53</v>
      </c>
      <c r="G9" s="45">
        <f t="shared" si="2"/>
        <v>5.056528168678147</v>
      </c>
      <c r="H9" s="45">
        <f t="shared" si="3"/>
        <v>1.8867924528301887</v>
      </c>
      <c r="I9" s="117">
        <f t="shared" si="4"/>
        <v>53</v>
      </c>
      <c r="J9" s="45">
        <f t="shared" si="5"/>
        <v>4.386690945207747</v>
      </c>
      <c r="K9" s="45">
        <f t="shared" si="6"/>
        <v>1.5694403316553154</v>
      </c>
    </row>
    <row r="10" spans="1:11" ht="12.75">
      <c r="A10" s="224"/>
      <c r="B10" s="69" t="s">
        <v>11</v>
      </c>
      <c r="C10" s="189"/>
      <c r="D10" s="145">
        <f t="shared" si="0"/>
        <v>0</v>
      </c>
      <c r="E10" s="145">
        <f t="shared" si="1"/>
        <v>0</v>
      </c>
      <c r="F10" s="189">
        <v>27</v>
      </c>
      <c r="G10" s="145">
        <f t="shared" si="2"/>
        <v>2.5759671802699997</v>
      </c>
      <c r="H10" s="145">
        <f t="shared" si="3"/>
        <v>0.9611961552153792</v>
      </c>
      <c r="I10" s="135">
        <f t="shared" si="4"/>
        <v>27</v>
      </c>
      <c r="J10" s="145">
        <f t="shared" si="5"/>
        <v>2.234729349445456</v>
      </c>
      <c r="K10" s="145">
        <f t="shared" si="6"/>
        <v>0.7995262066923304</v>
      </c>
    </row>
    <row r="11" spans="1:11" ht="15.75" customHeight="1">
      <c r="A11" s="16" t="s">
        <v>12</v>
      </c>
      <c r="B11" s="11" t="s">
        <v>13</v>
      </c>
      <c r="C11" s="61">
        <v>2</v>
      </c>
      <c r="D11" s="43">
        <f t="shared" si="0"/>
        <v>1.2496094970321774</v>
      </c>
      <c r="E11" s="43">
        <f t="shared" si="1"/>
        <v>0.352112676056338</v>
      </c>
      <c r="F11" s="61">
        <v>14</v>
      </c>
      <c r="G11" s="43">
        <f t="shared" si="2"/>
        <v>1.3356866860659258</v>
      </c>
      <c r="H11" s="43">
        <f t="shared" si="3"/>
        <v>0.4983980064079744</v>
      </c>
      <c r="I11" s="118">
        <f t="shared" si="4"/>
        <v>16</v>
      </c>
      <c r="J11" s="43">
        <f t="shared" si="5"/>
        <v>1.3242840589306406</v>
      </c>
      <c r="K11" s="43">
        <f t="shared" si="6"/>
        <v>0.47379330766952915</v>
      </c>
    </row>
    <row r="12" spans="1:11" ht="24.75" customHeight="1" thickBot="1">
      <c r="A12" s="223" t="s">
        <v>14</v>
      </c>
      <c r="B12" s="36" t="s">
        <v>63</v>
      </c>
      <c r="C12" s="82">
        <v>2</v>
      </c>
      <c r="D12" s="169">
        <f t="shared" si="0"/>
        <v>1.2496094970321774</v>
      </c>
      <c r="E12" s="169">
        <f t="shared" si="1"/>
        <v>0.352112676056338</v>
      </c>
      <c r="F12" s="82">
        <v>138</v>
      </c>
      <c r="G12" s="169">
        <f t="shared" si="2"/>
        <v>13.166054476935553</v>
      </c>
      <c r="H12" s="169">
        <f t="shared" si="3"/>
        <v>4.912780348878605</v>
      </c>
      <c r="I12" s="117">
        <f t="shared" si="4"/>
        <v>140</v>
      </c>
      <c r="J12" s="169">
        <f t="shared" si="5"/>
        <v>11.587485515643106</v>
      </c>
      <c r="K12" s="169">
        <f t="shared" si="6"/>
        <v>4.14569144210838</v>
      </c>
    </row>
    <row r="13" spans="1:11" ht="12.75">
      <c r="A13" s="224"/>
      <c r="B13" s="127" t="s">
        <v>16</v>
      </c>
      <c r="C13" s="189"/>
      <c r="D13" s="145">
        <f t="shared" si="0"/>
        <v>0</v>
      </c>
      <c r="E13" s="145">
        <f t="shared" si="1"/>
        <v>0</v>
      </c>
      <c r="F13" s="189">
        <v>96</v>
      </c>
      <c r="G13" s="145">
        <f t="shared" si="2"/>
        <v>9.158994418737777</v>
      </c>
      <c r="H13" s="145">
        <f t="shared" si="3"/>
        <v>3.4175863296546813</v>
      </c>
      <c r="I13" s="135">
        <f t="shared" si="4"/>
        <v>96</v>
      </c>
      <c r="J13" s="145">
        <f t="shared" si="5"/>
        <v>7.945704353583844</v>
      </c>
      <c r="K13" s="145">
        <f t="shared" si="6"/>
        <v>2.842759846017175</v>
      </c>
    </row>
    <row r="14" spans="1:11" ht="14.25">
      <c r="A14" s="14" t="s">
        <v>17</v>
      </c>
      <c r="B14" s="13" t="s">
        <v>18</v>
      </c>
      <c r="C14" s="61">
        <v>4</v>
      </c>
      <c r="D14" s="170">
        <f t="shared" si="0"/>
        <v>2.4992189940643548</v>
      </c>
      <c r="E14" s="170">
        <f t="shared" si="1"/>
        <v>0.704225352112676</v>
      </c>
      <c r="F14" s="61">
        <v>116</v>
      </c>
      <c r="G14" s="170">
        <f t="shared" si="2"/>
        <v>11.067118255974814</v>
      </c>
      <c r="H14" s="170">
        <f t="shared" si="3"/>
        <v>4.1295834816660735</v>
      </c>
      <c r="I14" s="118">
        <f t="shared" si="4"/>
        <v>120</v>
      </c>
      <c r="J14" s="170">
        <f t="shared" si="5"/>
        <v>9.932130441979805</v>
      </c>
      <c r="K14" s="170">
        <f t="shared" si="6"/>
        <v>3.553449807521469</v>
      </c>
    </row>
    <row r="15" spans="1:11" ht="14.25">
      <c r="A15" s="14" t="s">
        <v>19</v>
      </c>
      <c r="B15" s="13" t="s">
        <v>20</v>
      </c>
      <c r="C15" s="61">
        <v>13</v>
      </c>
      <c r="D15" s="170">
        <f t="shared" si="0"/>
        <v>8.122461730709153</v>
      </c>
      <c r="E15" s="170">
        <f t="shared" si="1"/>
        <v>2.288732394366197</v>
      </c>
      <c r="F15" s="61">
        <v>124</v>
      </c>
      <c r="G15" s="170">
        <f t="shared" si="2"/>
        <v>11.830367790869628</v>
      </c>
      <c r="H15" s="170">
        <f t="shared" si="3"/>
        <v>4.41438234247063</v>
      </c>
      <c r="I15" s="118">
        <f t="shared" si="4"/>
        <v>137</v>
      </c>
      <c r="J15" s="170">
        <f t="shared" si="5"/>
        <v>11.339182254593611</v>
      </c>
      <c r="K15" s="170">
        <f t="shared" si="6"/>
        <v>4.056855196920344</v>
      </c>
    </row>
    <row r="16" spans="1:11" ht="14.25">
      <c r="A16" s="16" t="s">
        <v>21</v>
      </c>
      <c r="B16" s="46" t="s">
        <v>22</v>
      </c>
      <c r="C16" s="61">
        <v>12</v>
      </c>
      <c r="D16" s="170">
        <f t="shared" si="0"/>
        <v>7.497656982193065</v>
      </c>
      <c r="E16" s="170">
        <f t="shared" si="1"/>
        <v>2.112676056338028</v>
      </c>
      <c r="F16" s="61">
        <v>89</v>
      </c>
      <c r="G16" s="170">
        <f t="shared" si="2"/>
        <v>8.491151075704813</v>
      </c>
      <c r="H16" s="170">
        <f t="shared" si="3"/>
        <v>3.168387326450694</v>
      </c>
      <c r="I16" s="118">
        <f t="shared" si="4"/>
        <v>101</v>
      </c>
      <c r="J16" s="170">
        <f t="shared" si="5"/>
        <v>8.35954312199967</v>
      </c>
      <c r="K16" s="170">
        <f t="shared" si="6"/>
        <v>2.9908202546639027</v>
      </c>
    </row>
    <row r="17" spans="1:11" ht="14.25">
      <c r="A17" s="14" t="s">
        <v>23</v>
      </c>
      <c r="B17" s="13" t="s">
        <v>24</v>
      </c>
      <c r="C17" s="61">
        <v>2</v>
      </c>
      <c r="D17" s="170">
        <f t="shared" si="0"/>
        <v>1.2496094970321774</v>
      </c>
      <c r="E17" s="170">
        <f t="shared" si="1"/>
        <v>0.352112676056338</v>
      </c>
      <c r="F17" s="61">
        <v>48</v>
      </c>
      <c r="G17" s="170">
        <f t="shared" si="2"/>
        <v>4.579497209368888</v>
      </c>
      <c r="H17" s="170">
        <f t="shared" si="3"/>
        <v>1.7087931648273407</v>
      </c>
      <c r="I17" s="118">
        <f t="shared" si="4"/>
        <v>50</v>
      </c>
      <c r="J17" s="170">
        <f t="shared" si="5"/>
        <v>4.138387684158252</v>
      </c>
      <c r="K17" s="170">
        <f t="shared" si="6"/>
        <v>1.4806040864672787</v>
      </c>
    </row>
    <row r="18" spans="1:11" ht="18" customHeight="1" thickBot="1">
      <c r="A18" s="218" t="s">
        <v>25</v>
      </c>
      <c r="B18" s="72" t="s">
        <v>26</v>
      </c>
      <c r="C18" s="82">
        <v>1</v>
      </c>
      <c r="D18" s="169">
        <f t="shared" si="0"/>
        <v>0.6248047485160887</v>
      </c>
      <c r="E18" s="169">
        <f t="shared" si="1"/>
        <v>0.176056338028169</v>
      </c>
      <c r="F18" s="82">
        <v>926</v>
      </c>
      <c r="G18" s="169">
        <f t="shared" si="2"/>
        <v>88.3461336640748</v>
      </c>
      <c r="H18" s="169">
        <f t="shared" si="3"/>
        <v>32.96546813812745</v>
      </c>
      <c r="I18" s="117">
        <f t="shared" si="4"/>
        <v>927</v>
      </c>
      <c r="J18" s="169">
        <f t="shared" si="5"/>
        <v>76.72570766429399</v>
      </c>
      <c r="K18" s="169">
        <f t="shared" si="6"/>
        <v>27.450399763103345</v>
      </c>
    </row>
    <row r="19" spans="1:11" ht="12.75">
      <c r="A19" s="219"/>
      <c r="B19" s="69" t="s">
        <v>27</v>
      </c>
      <c r="C19" s="189"/>
      <c r="D19" s="145">
        <f t="shared" si="0"/>
        <v>0</v>
      </c>
      <c r="E19" s="145">
        <f t="shared" si="1"/>
        <v>0</v>
      </c>
      <c r="F19" s="189">
        <v>755</v>
      </c>
      <c r="G19" s="145">
        <f t="shared" si="2"/>
        <v>72.03167485569813</v>
      </c>
      <c r="H19" s="145">
        <f t="shared" si="3"/>
        <v>26.877892488430046</v>
      </c>
      <c r="I19" s="135">
        <f t="shared" si="4"/>
        <v>755</v>
      </c>
      <c r="J19" s="145">
        <f t="shared" si="5"/>
        <v>62.4896540307896</v>
      </c>
      <c r="K19" s="145">
        <f t="shared" si="6"/>
        <v>22.357121705655906</v>
      </c>
    </row>
    <row r="20" spans="1:11" ht="12.75">
      <c r="A20" s="219"/>
      <c r="B20" s="128" t="s">
        <v>56</v>
      </c>
      <c r="C20" s="193"/>
      <c r="D20" s="144">
        <f t="shared" si="0"/>
        <v>0</v>
      </c>
      <c r="E20" s="144">
        <f t="shared" si="1"/>
        <v>0</v>
      </c>
      <c r="F20" s="193">
        <v>50</v>
      </c>
      <c r="G20" s="144">
        <f t="shared" si="2"/>
        <v>4.770309593092592</v>
      </c>
      <c r="H20" s="144">
        <f t="shared" si="3"/>
        <v>1.7799928800284799</v>
      </c>
      <c r="I20" s="132">
        <f t="shared" si="4"/>
        <v>50</v>
      </c>
      <c r="J20" s="144">
        <f t="shared" si="5"/>
        <v>4.138387684158252</v>
      </c>
      <c r="K20" s="144">
        <f t="shared" si="6"/>
        <v>1.4806040864672787</v>
      </c>
    </row>
    <row r="21" spans="1:11" ht="12.75">
      <c r="A21" s="220"/>
      <c r="B21" s="129" t="s">
        <v>28</v>
      </c>
      <c r="C21" s="193"/>
      <c r="D21" s="144">
        <f t="shared" si="0"/>
        <v>0</v>
      </c>
      <c r="E21" s="144">
        <f t="shared" si="1"/>
        <v>0</v>
      </c>
      <c r="F21" s="193">
        <v>45</v>
      </c>
      <c r="G21" s="144">
        <f t="shared" si="2"/>
        <v>4.293278633783332</v>
      </c>
      <c r="H21" s="144">
        <f t="shared" si="3"/>
        <v>1.6019935920256319</v>
      </c>
      <c r="I21" s="132">
        <f t="shared" si="4"/>
        <v>45</v>
      </c>
      <c r="J21" s="144">
        <f t="shared" si="5"/>
        <v>3.7245489157424267</v>
      </c>
      <c r="K21" s="144">
        <f t="shared" si="6"/>
        <v>1.3325436778205508</v>
      </c>
    </row>
    <row r="22" spans="1:11" ht="17.25" customHeight="1" thickBot="1">
      <c r="A22" s="218" t="s">
        <v>29</v>
      </c>
      <c r="B22" s="72" t="s">
        <v>30</v>
      </c>
      <c r="C22" s="82">
        <v>136</v>
      </c>
      <c r="D22" s="169">
        <f t="shared" si="0"/>
        <v>84.97344579818807</v>
      </c>
      <c r="E22" s="169">
        <f t="shared" si="1"/>
        <v>23.943661971830984</v>
      </c>
      <c r="F22" s="82">
        <v>130</v>
      </c>
      <c r="G22" s="169">
        <f t="shared" si="2"/>
        <v>12.402804942040738</v>
      </c>
      <c r="H22" s="169">
        <f t="shared" si="3"/>
        <v>4.627981488074048</v>
      </c>
      <c r="I22" s="117">
        <f t="shared" si="4"/>
        <v>266</v>
      </c>
      <c r="J22" s="169">
        <f t="shared" si="5"/>
        <v>22.0162224797219</v>
      </c>
      <c r="K22" s="169">
        <f t="shared" si="6"/>
        <v>7.876813740005923</v>
      </c>
    </row>
    <row r="23" spans="1:11" ht="12.75">
      <c r="A23" s="219"/>
      <c r="B23" s="69" t="s">
        <v>31</v>
      </c>
      <c r="C23" s="189">
        <v>116</v>
      </c>
      <c r="D23" s="145">
        <f t="shared" si="0"/>
        <v>72.47735082786629</v>
      </c>
      <c r="E23" s="145">
        <f t="shared" si="1"/>
        <v>20.422535211267604</v>
      </c>
      <c r="F23" s="189">
        <v>28</v>
      </c>
      <c r="G23" s="145">
        <f t="shared" si="2"/>
        <v>2.6713733721318516</v>
      </c>
      <c r="H23" s="145">
        <f t="shared" si="3"/>
        <v>0.9967960128159488</v>
      </c>
      <c r="I23" s="135">
        <f t="shared" si="4"/>
        <v>144</v>
      </c>
      <c r="J23" s="145">
        <f t="shared" si="5"/>
        <v>11.918556530375765</v>
      </c>
      <c r="K23" s="145">
        <f t="shared" si="6"/>
        <v>4.264139769025762</v>
      </c>
    </row>
    <row r="24" spans="1:11" ht="12.75">
      <c r="A24" s="219"/>
      <c r="B24" s="130" t="s">
        <v>53</v>
      </c>
      <c r="C24" s="193">
        <v>4</v>
      </c>
      <c r="D24" s="144">
        <f t="shared" si="0"/>
        <v>2.4992189940643548</v>
      </c>
      <c r="E24" s="144">
        <f t="shared" si="1"/>
        <v>0.704225352112676</v>
      </c>
      <c r="F24" s="193">
        <v>18</v>
      </c>
      <c r="G24" s="144">
        <f t="shared" si="2"/>
        <v>1.717311453513333</v>
      </c>
      <c r="H24" s="144">
        <f t="shared" si="3"/>
        <v>0.6407974368102528</v>
      </c>
      <c r="I24" s="132">
        <f t="shared" si="4"/>
        <v>22</v>
      </c>
      <c r="J24" s="144">
        <f t="shared" si="5"/>
        <v>1.8208905810296308</v>
      </c>
      <c r="K24" s="144">
        <f t="shared" si="6"/>
        <v>0.6514657980456026</v>
      </c>
    </row>
    <row r="25" spans="1:11" ht="12.75">
      <c r="A25" s="220"/>
      <c r="B25" s="130" t="s">
        <v>54</v>
      </c>
      <c r="C25" s="193">
        <v>8</v>
      </c>
      <c r="D25" s="144">
        <f t="shared" si="0"/>
        <v>4.9984379881287095</v>
      </c>
      <c r="E25" s="144">
        <f t="shared" si="1"/>
        <v>1.408450704225352</v>
      </c>
      <c r="F25" s="193">
        <v>43</v>
      </c>
      <c r="G25" s="144">
        <f t="shared" si="2"/>
        <v>4.102466250059629</v>
      </c>
      <c r="H25" s="144">
        <f t="shared" si="3"/>
        <v>1.5307938768244926</v>
      </c>
      <c r="I25" s="132">
        <f t="shared" si="4"/>
        <v>51</v>
      </c>
      <c r="J25" s="144">
        <f t="shared" si="5"/>
        <v>4.221155437841417</v>
      </c>
      <c r="K25" s="144">
        <f t="shared" si="6"/>
        <v>1.5102161681966242</v>
      </c>
    </row>
    <row r="26" spans="1:11" ht="14.25" customHeight="1">
      <c r="A26" s="16" t="s">
        <v>32</v>
      </c>
      <c r="B26" s="11" t="s">
        <v>33</v>
      </c>
      <c r="C26" s="61">
        <v>10</v>
      </c>
      <c r="D26" s="170">
        <f t="shared" si="0"/>
        <v>6.248047485160887</v>
      </c>
      <c r="E26" s="170">
        <f t="shared" si="1"/>
        <v>1.7605633802816902</v>
      </c>
      <c r="F26" s="61">
        <v>151</v>
      </c>
      <c r="G26" s="170">
        <f t="shared" si="2"/>
        <v>14.406334971139627</v>
      </c>
      <c r="H26" s="170">
        <f t="shared" si="3"/>
        <v>5.375578497686009</v>
      </c>
      <c r="I26" s="118">
        <f t="shared" si="4"/>
        <v>161</v>
      </c>
      <c r="J26" s="170">
        <f t="shared" si="5"/>
        <v>13.325608342989572</v>
      </c>
      <c r="K26" s="170">
        <f t="shared" si="6"/>
        <v>4.767545158424637</v>
      </c>
    </row>
    <row r="27" spans="1:11" ht="15.75" customHeight="1">
      <c r="A27" s="16" t="s">
        <v>34</v>
      </c>
      <c r="B27" s="11" t="s">
        <v>35</v>
      </c>
      <c r="C27" s="61">
        <v>17</v>
      </c>
      <c r="D27" s="170">
        <f t="shared" si="0"/>
        <v>10.621680724773508</v>
      </c>
      <c r="E27" s="170">
        <f t="shared" si="1"/>
        <v>2.992957746478873</v>
      </c>
      <c r="F27" s="61">
        <v>122</v>
      </c>
      <c r="G27" s="170">
        <f t="shared" si="2"/>
        <v>11.639555407145924</v>
      </c>
      <c r="H27" s="170">
        <f t="shared" si="3"/>
        <v>4.343182627269491</v>
      </c>
      <c r="I27" s="118">
        <f t="shared" si="4"/>
        <v>139</v>
      </c>
      <c r="J27" s="170">
        <f t="shared" si="5"/>
        <v>11.50471776195994</v>
      </c>
      <c r="K27" s="170">
        <f t="shared" si="6"/>
        <v>4.116079360379034</v>
      </c>
    </row>
    <row r="28" spans="1:11" ht="16.5" customHeight="1">
      <c r="A28" s="16" t="s">
        <v>36</v>
      </c>
      <c r="B28" s="11" t="s">
        <v>66</v>
      </c>
      <c r="C28" s="61">
        <v>11</v>
      </c>
      <c r="D28" s="170">
        <f t="shared" si="0"/>
        <v>6.8728522336769755</v>
      </c>
      <c r="E28" s="170">
        <f t="shared" si="1"/>
        <v>1.9366197183098592</v>
      </c>
      <c r="F28" s="61">
        <v>210</v>
      </c>
      <c r="G28" s="170">
        <f t="shared" si="2"/>
        <v>20.035300290988886</v>
      </c>
      <c r="H28" s="170">
        <f t="shared" si="3"/>
        <v>7.475970096119616</v>
      </c>
      <c r="I28" s="118">
        <f t="shared" si="4"/>
        <v>221</v>
      </c>
      <c r="J28" s="170">
        <f t="shared" si="5"/>
        <v>18.291673563979472</v>
      </c>
      <c r="K28" s="170">
        <f t="shared" si="6"/>
        <v>6.5442700621853716</v>
      </c>
    </row>
    <row r="29" spans="1:11" ht="17.25" customHeight="1" thickBot="1">
      <c r="A29" s="223" t="s">
        <v>38</v>
      </c>
      <c r="B29" s="72" t="s">
        <v>39</v>
      </c>
      <c r="C29" s="82">
        <v>20</v>
      </c>
      <c r="D29" s="169">
        <f t="shared" si="0"/>
        <v>12.496094970321774</v>
      </c>
      <c r="E29" s="169">
        <f t="shared" si="1"/>
        <v>3.5211267605633805</v>
      </c>
      <c r="F29" s="82">
        <v>179</v>
      </c>
      <c r="G29" s="169">
        <f t="shared" si="2"/>
        <v>17.07770834327148</v>
      </c>
      <c r="H29" s="169">
        <f t="shared" si="3"/>
        <v>6.372374510501958</v>
      </c>
      <c r="I29" s="117">
        <f t="shared" si="4"/>
        <v>199</v>
      </c>
      <c r="J29" s="169">
        <f t="shared" si="5"/>
        <v>16.470782982949842</v>
      </c>
      <c r="K29" s="169">
        <f t="shared" si="6"/>
        <v>5.892804264139769</v>
      </c>
    </row>
    <row r="30" spans="1:11" ht="14.25" customHeight="1">
      <c r="A30" s="224"/>
      <c r="B30" s="127" t="s">
        <v>40</v>
      </c>
      <c r="C30" s="189">
        <v>10</v>
      </c>
      <c r="D30" s="145">
        <f t="shared" si="0"/>
        <v>6.248047485160887</v>
      </c>
      <c r="E30" s="145">
        <f t="shared" si="1"/>
        <v>1.7605633802816902</v>
      </c>
      <c r="F30" s="189">
        <v>94</v>
      </c>
      <c r="G30" s="145">
        <f t="shared" si="2"/>
        <v>8.968182035014072</v>
      </c>
      <c r="H30" s="145">
        <f t="shared" si="3"/>
        <v>3.346386614453542</v>
      </c>
      <c r="I30" s="135">
        <f t="shared" si="4"/>
        <v>104</v>
      </c>
      <c r="J30" s="145">
        <f t="shared" si="5"/>
        <v>8.607846383049164</v>
      </c>
      <c r="K30" s="145">
        <f t="shared" si="6"/>
        <v>3.07965649985194</v>
      </c>
    </row>
    <row r="31" spans="1:11" ht="14.25">
      <c r="A31" s="16" t="s">
        <v>41</v>
      </c>
      <c r="B31" s="11" t="s">
        <v>42</v>
      </c>
      <c r="C31" s="61"/>
      <c r="D31" s="170">
        <f t="shared" si="0"/>
        <v>0</v>
      </c>
      <c r="E31" s="170">
        <f t="shared" si="1"/>
        <v>0</v>
      </c>
      <c r="F31" s="61"/>
      <c r="G31" s="170">
        <f t="shared" si="2"/>
        <v>0</v>
      </c>
      <c r="H31" s="170">
        <f t="shared" si="3"/>
        <v>0</v>
      </c>
      <c r="I31" s="118">
        <f t="shared" si="4"/>
        <v>0</v>
      </c>
      <c r="J31" s="170">
        <f t="shared" si="5"/>
        <v>0</v>
      </c>
      <c r="K31" s="170">
        <f t="shared" si="6"/>
        <v>0</v>
      </c>
    </row>
    <row r="32" spans="1:11" ht="14.25">
      <c r="A32" s="16" t="s">
        <v>43</v>
      </c>
      <c r="B32" s="11" t="s">
        <v>44</v>
      </c>
      <c r="C32" s="61"/>
      <c r="D32" s="170">
        <f t="shared" si="0"/>
        <v>0</v>
      </c>
      <c r="E32" s="170">
        <f t="shared" si="1"/>
        <v>0</v>
      </c>
      <c r="F32" s="61"/>
      <c r="G32" s="170">
        <f t="shared" si="2"/>
        <v>0</v>
      </c>
      <c r="H32" s="170">
        <f t="shared" si="3"/>
        <v>0</v>
      </c>
      <c r="I32" s="118">
        <f t="shared" si="4"/>
        <v>0</v>
      </c>
      <c r="J32" s="170">
        <f t="shared" si="5"/>
        <v>0</v>
      </c>
      <c r="K32" s="170">
        <f t="shared" si="6"/>
        <v>0</v>
      </c>
    </row>
    <row r="33" spans="1:11" ht="14.25">
      <c r="A33" s="16" t="s">
        <v>45</v>
      </c>
      <c r="B33" s="11" t="s">
        <v>46</v>
      </c>
      <c r="C33" s="61">
        <v>5</v>
      </c>
      <c r="D33" s="170">
        <f t="shared" si="0"/>
        <v>3.1240237425804436</v>
      </c>
      <c r="E33" s="170">
        <f t="shared" si="1"/>
        <v>0.8802816901408451</v>
      </c>
      <c r="F33" s="61"/>
      <c r="G33" s="170">
        <f t="shared" si="2"/>
        <v>0</v>
      </c>
      <c r="H33" s="170">
        <f t="shared" si="3"/>
        <v>0</v>
      </c>
      <c r="I33" s="118">
        <f t="shared" si="4"/>
        <v>5</v>
      </c>
      <c r="J33" s="170">
        <f t="shared" si="5"/>
        <v>0.4138387684158252</v>
      </c>
      <c r="K33" s="170">
        <f t="shared" si="6"/>
        <v>0.14806040864672787</v>
      </c>
    </row>
    <row r="34" spans="1:11" ht="14.25">
      <c r="A34" s="16" t="s">
        <v>47</v>
      </c>
      <c r="B34" s="11" t="s">
        <v>48</v>
      </c>
      <c r="C34" s="61">
        <v>57</v>
      </c>
      <c r="D34" s="170">
        <f t="shared" si="0"/>
        <v>35.61387066541706</v>
      </c>
      <c r="E34" s="170">
        <f t="shared" si="1"/>
        <v>10.035211267605634</v>
      </c>
      <c r="F34" s="61">
        <v>66</v>
      </c>
      <c r="G34" s="170">
        <f t="shared" si="2"/>
        <v>6.296808662882221</v>
      </c>
      <c r="H34" s="170">
        <f t="shared" si="3"/>
        <v>2.3495906016375936</v>
      </c>
      <c r="I34" s="118">
        <f t="shared" si="4"/>
        <v>123</v>
      </c>
      <c r="J34" s="170">
        <f t="shared" si="5"/>
        <v>10.1804337030293</v>
      </c>
      <c r="K34" s="170">
        <f t="shared" si="6"/>
        <v>3.6422860527095056</v>
      </c>
    </row>
    <row r="35" spans="1:11" ht="15" thickBot="1">
      <c r="A35" s="35" t="s">
        <v>49</v>
      </c>
      <c r="B35" s="36" t="s">
        <v>50</v>
      </c>
      <c r="C35" s="82">
        <v>21</v>
      </c>
      <c r="D35" s="169">
        <f t="shared" si="0"/>
        <v>13.120899718837864</v>
      </c>
      <c r="E35" s="169">
        <f t="shared" si="1"/>
        <v>3.6971830985915495</v>
      </c>
      <c r="F35" s="82">
        <v>116</v>
      </c>
      <c r="G35" s="169">
        <f t="shared" si="2"/>
        <v>11.067118255974814</v>
      </c>
      <c r="H35" s="169">
        <f t="shared" si="3"/>
        <v>4.1295834816660735</v>
      </c>
      <c r="I35" s="117">
        <f t="shared" si="4"/>
        <v>137</v>
      </c>
      <c r="J35" s="169">
        <f t="shared" si="5"/>
        <v>11.339182254593611</v>
      </c>
      <c r="K35" s="169">
        <f t="shared" si="6"/>
        <v>4.056855196920344</v>
      </c>
    </row>
    <row r="36" spans="1:11" ht="15">
      <c r="A36" s="257" t="s">
        <v>51</v>
      </c>
      <c r="B36" s="258"/>
      <c r="C36" s="200">
        <f>C7+C9+C11+C12+SUM(C14:C18)+C22+SUM(C26:C29)+SUM(C31:C35)</f>
        <v>568</v>
      </c>
      <c r="D36" s="44">
        <f t="shared" si="0"/>
        <v>354.8890971571384</v>
      </c>
      <c r="E36" s="44">
        <f t="shared" si="1"/>
        <v>100</v>
      </c>
      <c r="F36" s="200">
        <f>F7+F9+F11+F12+SUM(F14:F18)+F22+SUM(F26:F29)+SUM(F31:F35)</f>
        <v>2809</v>
      </c>
      <c r="G36" s="44">
        <f t="shared" si="2"/>
        <v>267.9959929399418</v>
      </c>
      <c r="H36" s="44">
        <f t="shared" si="3"/>
        <v>100</v>
      </c>
      <c r="I36" s="158">
        <f t="shared" si="4"/>
        <v>3377</v>
      </c>
      <c r="J36" s="44">
        <f t="shared" si="5"/>
        <v>279.50670418804833</v>
      </c>
      <c r="K36" s="44">
        <f t="shared" si="6"/>
        <v>100</v>
      </c>
    </row>
    <row r="37" ht="12.75">
      <c r="B37" s="214"/>
    </row>
    <row r="38" ht="12.75">
      <c r="B38" s="214" t="s">
        <v>72</v>
      </c>
    </row>
  </sheetData>
  <sheetProtection/>
  <mergeCells count="10">
    <mergeCell ref="A22:A25"/>
    <mergeCell ref="A29:A30"/>
    <mergeCell ref="A2:K2"/>
    <mergeCell ref="A36:B36"/>
    <mergeCell ref="A5:A6"/>
    <mergeCell ref="B5:B6"/>
    <mergeCell ref="A7:A8"/>
    <mergeCell ref="A9:A10"/>
    <mergeCell ref="A12:A13"/>
    <mergeCell ref="A18:A21"/>
  </mergeCells>
  <printOptions horizontalCentered="1" verticalCentered="1"/>
  <pageMargins left="0.7480314960629921" right="0.7480314960629921" top="0.15748031496062992" bottom="0.3937007874015748" header="0" footer="0"/>
  <pageSetup horizontalDpi="1200" verticalDpi="1200" orientation="landscape" paperSize="9" scale="85" r:id="rId1"/>
  <headerFooter alignWithMargins="0">
    <oddFooter>&amp;L&amp;Z&amp;F *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2:K39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6.00390625" style="0" customWidth="1"/>
    <col min="2" max="2" width="53.7109375" style="0" customWidth="1"/>
    <col min="3" max="3" width="10.421875" style="5" customWidth="1"/>
    <col min="4" max="4" width="9.421875" style="0" customWidth="1"/>
    <col min="6" max="6" width="11.57421875" style="5" customWidth="1"/>
    <col min="7" max="7" width="9.421875" style="0" customWidth="1"/>
    <col min="9" max="9" width="10.57421875" style="5" customWidth="1"/>
    <col min="10" max="10" width="9.28125" style="0" customWidth="1"/>
    <col min="11" max="11" width="8.00390625" style="0" customWidth="1"/>
  </cols>
  <sheetData>
    <row r="1" ht="10.5" customHeight="1"/>
    <row r="2" spans="1:11" ht="12.75">
      <c r="A2" s="228" t="s">
        <v>75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9.75" customHeight="1">
      <c r="A3" s="1"/>
      <c r="B3" s="1"/>
      <c r="C3" s="201"/>
      <c r="D3" s="1"/>
      <c r="E3" s="1"/>
      <c r="F3" s="201"/>
      <c r="G3" s="1"/>
      <c r="H3" s="3"/>
      <c r="I3" s="162"/>
      <c r="J3" s="3"/>
      <c r="K3" s="3"/>
    </row>
    <row r="4" spans="1:10" ht="11.25" customHeight="1">
      <c r="A4" s="4"/>
      <c r="D4" s="6">
        <v>3273.5</v>
      </c>
      <c r="E4" s="5"/>
      <c r="G4" s="5">
        <v>17856.5</v>
      </c>
      <c r="H4" s="5"/>
      <c r="J4" s="6">
        <f>SUM(D4:G4)</f>
        <v>21130</v>
      </c>
    </row>
    <row r="5" spans="1:11" ht="12.75">
      <c r="A5" s="259" t="s">
        <v>57</v>
      </c>
      <c r="B5" s="229" t="s">
        <v>55</v>
      </c>
      <c r="C5" s="159" t="s">
        <v>0</v>
      </c>
      <c r="D5" s="9"/>
      <c r="E5" s="10"/>
      <c r="F5" s="159" t="s">
        <v>1</v>
      </c>
      <c r="G5" s="9"/>
      <c r="H5" s="10"/>
      <c r="I5" s="159" t="s">
        <v>2</v>
      </c>
      <c r="J5" s="9"/>
      <c r="K5" s="10"/>
    </row>
    <row r="6" spans="1:11" ht="27" customHeight="1">
      <c r="A6" s="260"/>
      <c r="B6" s="230"/>
      <c r="C6" s="160" t="s">
        <v>3</v>
      </c>
      <c r="D6" s="30" t="s">
        <v>4</v>
      </c>
      <c r="E6" s="30" t="s">
        <v>5</v>
      </c>
      <c r="F6" s="160" t="s">
        <v>3</v>
      </c>
      <c r="G6" s="30" t="s">
        <v>4</v>
      </c>
      <c r="H6" s="30" t="s">
        <v>5</v>
      </c>
      <c r="I6" s="160" t="s">
        <v>3</v>
      </c>
      <c r="J6" s="30" t="s">
        <v>4</v>
      </c>
      <c r="K6" s="30" t="s">
        <v>5</v>
      </c>
    </row>
    <row r="7" spans="1:11" ht="16.5" customHeight="1" thickBot="1">
      <c r="A7" s="223" t="s">
        <v>6</v>
      </c>
      <c r="B7" s="36" t="s">
        <v>7</v>
      </c>
      <c r="C7" s="82">
        <v>3948</v>
      </c>
      <c r="D7" s="60">
        <f aca="true" t="shared" si="0" ref="D7:D36">C7*1000/$D$4</f>
        <v>1206.0485718649763</v>
      </c>
      <c r="E7" s="60">
        <f aca="true" t="shared" si="1" ref="E7:E36">C7*100/C$36</f>
        <v>20.419985517740766</v>
      </c>
      <c r="F7" s="82">
        <v>1932</v>
      </c>
      <c r="G7" s="60">
        <f aca="true" t="shared" si="2" ref="G7:G36">F7*1000/$G$4</f>
        <v>108.19589505222189</v>
      </c>
      <c r="H7" s="60">
        <f aca="true" t="shared" si="3" ref="H7:H36">F7*100/F$36</f>
        <v>3.8645410357450043</v>
      </c>
      <c r="I7" s="82">
        <f aca="true" t="shared" si="4" ref="I7:I35">C7+F7</f>
        <v>5880</v>
      </c>
      <c r="J7" s="60">
        <f aca="true" t="shared" si="5" ref="J7:J36">I7*1000/$J$4</f>
        <v>278.2773308092759</v>
      </c>
      <c r="K7" s="60">
        <f aca="true" t="shared" si="6" ref="K7:K36">I7*100/I$36</f>
        <v>8.481543987191138</v>
      </c>
    </row>
    <row r="8" spans="1:11" ht="12.75" customHeight="1">
      <c r="A8" s="224"/>
      <c r="B8" s="151" t="s">
        <v>8</v>
      </c>
      <c r="C8" s="192">
        <v>392</v>
      </c>
      <c r="D8" s="152">
        <f t="shared" si="0"/>
        <v>119.74950358943028</v>
      </c>
      <c r="E8" s="152">
        <f t="shared" si="1"/>
        <v>2.0275162925416366</v>
      </c>
      <c r="F8" s="192">
        <v>49</v>
      </c>
      <c r="G8" s="152">
        <f t="shared" si="2"/>
        <v>2.744098787556352</v>
      </c>
      <c r="H8" s="152">
        <f t="shared" si="3"/>
        <v>0.09801372192106896</v>
      </c>
      <c r="I8" s="90">
        <f t="shared" si="4"/>
        <v>441</v>
      </c>
      <c r="J8" s="152">
        <f t="shared" si="5"/>
        <v>20.870799810695694</v>
      </c>
      <c r="K8" s="152">
        <f t="shared" si="6"/>
        <v>0.6361157990393354</v>
      </c>
    </row>
    <row r="9" spans="1:11" ht="17.25" customHeight="1" thickBot="1">
      <c r="A9" s="223" t="s">
        <v>9</v>
      </c>
      <c r="B9" s="36" t="s">
        <v>10</v>
      </c>
      <c r="C9" s="82">
        <v>29</v>
      </c>
      <c r="D9" s="60">
        <f t="shared" si="0"/>
        <v>8.859019398197647</v>
      </c>
      <c r="E9" s="60">
        <f t="shared" si="1"/>
        <v>0.14999482776455983</v>
      </c>
      <c r="F9" s="82">
        <v>694</v>
      </c>
      <c r="G9" s="56">
        <f t="shared" si="2"/>
        <v>38.865399154369555</v>
      </c>
      <c r="H9" s="60">
        <f t="shared" si="3"/>
        <v>1.3881943472086091</v>
      </c>
      <c r="I9" s="82">
        <f t="shared" si="4"/>
        <v>723</v>
      </c>
      <c r="J9" s="60">
        <f t="shared" si="5"/>
        <v>34.21675343114056</v>
      </c>
      <c r="K9" s="60">
        <f t="shared" si="6"/>
        <v>1.042883724955645</v>
      </c>
    </row>
    <row r="10" spans="1:11" ht="11.25" customHeight="1">
      <c r="A10" s="224"/>
      <c r="B10" s="151" t="s">
        <v>11</v>
      </c>
      <c r="C10" s="194">
        <v>4</v>
      </c>
      <c r="D10" s="92">
        <f t="shared" si="0"/>
        <v>1.2219337100962273</v>
      </c>
      <c r="E10" s="92">
        <f t="shared" si="1"/>
        <v>0.020688941760628944</v>
      </c>
      <c r="F10" s="194">
        <v>374</v>
      </c>
      <c r="G10" s="92">
        <f t="shared" si="2"/>
        <v>20.9447540111444</v>
      </c>
      <c r="H10" s="92">
        <f t="shared" si="3"/>
        <v>0.7481047346628528</v>
      </c>
      <c r="I10" s="88">
        <f t="shared" si="4"/>
        <v>378</v>
      </c>
      <c r="J10" s="92">
        <f t="shared" si="5"/>
        <v>17.889256980596308</v>
      </c>
      <c r="K10" s="92">
        <f t="shared" si="6"/>
        <v>0.5452421134622875</v>
      </c>
    </row>
    <row r="11" spans="1:11" ht="17.25" customHeight="1" thickBot="1">
      <c r="A11" s="16" t="s">
        <v>12</v>
      </c>
      <c r="B11" s="36" t="s">
        <v>13</v>
      </c>
      <c r="C11" s="82">
        <v>47</v>
      </c>
      <c r="D11" s="60">
        <f t="shared" si="0"/>
        <v>14.357721093630671</v>
      </c>
      <c r="E11" s="60">
        <f t="shared" si="1"/>
        <v>0.2430950656873901</v>
      </c>
      <c r="F11" s="82">
        <v>124</v>
      </c>
      <c r="G11" s="60">
        <f t="shared" si="2"/>
        <v>6.944249992999748</v>
      </c>
      <c r="H11" s="60">
        <f t="shared" si="3"/>
        <v>0.24803472486148062</v>
      </c>
      <c r="I11" s="82">
        <f t="shared" si="4"/>
        <v>171</v>
      </c>
      <c r="J11" s="60">
        <f t="shared" si="5"/>
        <v>8.092759110269759</v>
      </c>
      <c r="K11" s="60">
        <f t="shared" si="6"/>
        <v>0.24665714656627288</v>
      </c>
    </row>
    <row r="12" spans="1:11" ht="26.25" thickBot="1">
      <c r="A12" s="223" t="s">
        <v>14</v>
      </c>
      <c r="B12" s="137" t="s">
        <v>63</v>
      </c>
      <c r="C12" s="163">
        <v>36</v>
      </c>
      <c r="D12" s="168">
        <f t="shared" si="0"/>
        <v>10.997403390866046</v>
      </c>
      <c r="E12" s="168">
        <f t="shared" si="1"/>
        <v>0.1862004758456605</v>
      </c>
      <c r="F12" s="163">
        <v>2392</v>
      </c>
      <c r="G12" s="168">
        <f t="shared" si="2"/>
        <v>133.95682244560805</v>
      </c>
      <c r="H12" s="168">
        <f t="shared" si="3"/>
        <v>4.784669853779529</v>
      </c>
      <c r="I12" s="163">
        <f t="shared" si="4"/>
        <v>2428</v>
      </c>
      <c r="J12" s="168">
        <f t="shared" si="5"/>
        <v>114.90771415049693</v>
      </c>
      <c r="K12" s="168">
        <f t="shared" si="6"/>
        <v>3.5022429933503543</v>
      </c>
    </row>
    <row r="13" spans="1:11" ht="12" customHeight="1">
      <c r="A13" s="224"/>
      <c r="B13" s="164" t="s">
        <v>16</v>
      </c>
      <c r="C13" s="194">
        <v>9</v>
      </c>
      <c r="D13" s="92">
        <f t="shared" si="0"/>
        <v>2.7493508477165114</v>
      </c>
      <c r="E13" s="92">
        <f t="shared" si="1"/>
        <v>0.04655011896141512</v>
      </c>
      <c r="F13" s="194">
        <v>1256</v>
      </c>
      <c r="G13" s="92">
        <f t="shared" si="2"/>
        <v>70.33853218715873</v>
      </c>
      <c r="H13" s="92">
        <f t="shared" si="3"/>
        <v>2.512351729242094</v>
      </c>
      <c r="I13" s="88">
        <f t="shared" si="4"/>
        <v>1265</v>
      </c>
      <c r="J13" s="92">
        <f t="shared" si="5"/>
        <v>59.86748698532892</v>
      </c>
      <c r="K13" s="92">
        <f t="shared" si="6"/>
        <v>1.8246859088089777</v>
      </c>
    </row>
    <row r="14" spans="1:11" ht="14.25" customHeight="1">
      <c r="A14" s="14" t="s">
        <v>17</v>
      </c>
      <c r="B14" s="13" t="s">
        <v>18</v>
      </c>
      <c r="C14" s="61">
        <v>272</v>
      </c>
      <c r="D14" s="20">
        <f t="shared" si="0"/>
        <v>83.09149228654346</v>
      </c>
      <c r="E14" s="20">
        <f t="shared" si="1"/>
        <v>1.4068480397227683</v>
      </c>
      <c r="F14" s="61">
        <v>1668</v>
      </c>
      <c r="G14" s="20">
        <f t="shared" si="2"/>
        <v>93.41136280906113</v>
      </c>
      <c r="H14" s="20">
        <f t="shared" si="3"/>
        <v>3.3364671053947554</v>
      </c>
      <c r="I14" s="61">
        <f t="shared" si="4"/>
        <v>1940</v>
      </c>
      <c r="J14" s="20">
        <f t="shared" si="5"/>
        <v>91.81258873639375</v>
      </c>
      <c r="K14" s="20">
        <f t="shared" si="6"/>
        <v>2.798332539991634</v>
      </c>
    </row>
    <row r="15" spans="1:11" ht="14.25">
      <c r="A15" s="14" t="s">
        <v>19</v>
      </c>
      <c r="B15" s="13" t="s">
        <v>20</v>
      </c>
      <c r="C15" s="61">
        <v>193</v>
      </c>
      <c r="D15" s="20">
        <f t="shared" si="0"/>
        <v>58.95830151214297</v>
      </c>
      <c r="E15" s="20">
        <f t="shared" si="1"/>
        <v>0.9982414399503465</v>
      </c>
      <c r="F15" s="61">
        <v>2987</v>
      </c>
      <c r="G15" s="20">
        <f t="shared" si="2"/>
        <v>167.2780220087923</v>
      </c>
      <c r="H15" s="20">
        <f t="shared" si="3"/>
        <v>5.974836477106795</v>
      </c>
      <c r="I15" s="61">
        <f t="shared" si="4"/>
        <v>3180</v>
      </c>
      <c r="J15" s="20">
        <f t="shared" si="5"/>
        <v>150.49692380501656</v>
      </c>
      <c r="K15" s="20">
        <f t="shared" si="6"/>
        <v>4.586957462460513</v>
      </c>
    </row>
    <row r="16" spans="1:11" ht="14.25">
      <c r="A16" s="16" t="s">
        <v>21</v>
      </c>
      <c r="B16" s="11" t="s">
        <v>22</v>
      </c>
      <c r="C16" s="61">
        <v>528</v>
      </c>
      <c r="D16" s="20">
        <f t="shared" si="0"/>
        <v>161.295249732702</v>
      </c>
      <c r="E16" s="20">
        <f t="shared" si="1"/>
        <v>2.7309403124030207</v>
      </c>
      <c r="F16" s="61">
        <v>3154</v>
      </c>
      <c r="G16" s="20">
        <f t="shared" si="2"/>
        <v>176.63035869291295</v>
      </c>
      <c r="H16" s="20">
        <f t="shared" si="3"/>
        <v>6.308883243654112</v>
      </c>
      <c r="I16" s="61">
        <f t="shared" si="4"/>
        <v>3682</v>
      </c>
      <c r="J16" s="20">
        <f t="shared" si="5"/>
        <v>174.25461429247517</v>
      </c>
      <c r="K16" s="20">
        <f t="shared" si="6"/>
        <v>5.311062068169688</v>
      </c>
    </row>
    <row r="17" spans="1:11" ht="14.25">
      <c r="A17" s="14" t="s">
        <v>23</v>
      </c>
      <c r="B17" s="13" t="s">
        <v>24</v>
      </c>
      <c r="C17" s="61">
        <v>366</v>
      </c>
      <c r="D17" s="20">
        <f t="shared" si="0"/>
        <v>111.8069344738048</v>
      </c>
      <c r="E17" s="20">
        <f t="shared" si="1"/>
        <v>1.8930381710975484</v>
      </c>
      <c r="F17" s="61">
        <v>1831</v>
      </c>
      <c r="G17" s="20">
        <f t="shared" si="2"/>
        <v>102.53969142889144</v>
      </c>
      <c r="H17" s="20">
        <f t="shared" si="3"/>
        <v>3.66251275178525</v>
      </c>
      <c r="I17" s="61">
        <f t="shared" si="4"/>
        <v>2197</v>
      </c>
      <c r="J17" s="20">
        <f t="shared" si="5"/>
        <v>103.97539044013251</v>
      </c>
      <c r="K17" s="20">
        <f t="shared" si="6"/>
        <v>3.169039479567845</v>
      </c>
    </row>
    <row r="18" spans="1:11" ht="18" customHeight="1" thickBot="1">
      <c r="A18" s="218" t="s">
        <v>25</v>
      </c>
      <c r="B18" s="72" t="s">
        <v>26</v>
      </c>
      <c r="C18" s="82">
        <v>49</v>
      </c>
      <c r="D18" s="60">
        <f t="shared" si="0"/>
        <v>14.968687948678784</v>
      </c>
      <c r="E18" s="60">
        <f t="shared" si="1"/>
        <v>0.25343953656770457</v>
      </c>
      <c r="F18" s="82">
        <v>14742</v>
      </c>
      <c r="G18" s="60">
        <f t="shared" si="2"/>
        <v>825.5817209419539</v>
      </c>
      <c r="H18" s="60">
        <f t="shared" si="3"/>
        <v>29.488128337967314</v>
      </c>
      <c r="I18" s="82">
        <f t="shared" si="4"/>
        <v>14791</v>
      </c>
      <c r="J18" s="60">
        <f t="shared" si="5"/>
        <v>700</v>
      </c>
      <c r="K18" s="60">
        <f t="shared" si="6"/>
        <v>21.3351219582558</v>
      </c>
    </row>
    <row r="19" spans="1:11" ht="12.75" customHeight="1">
      <c r="A19" s="219"/>
      <c r="B19" s="151" t="s">
        <v>27</v>
      </c>
      <c r="C19" s="192">
        <v>15</v>
      </c>
      <c r="D19" s="152">
        <f t="shared" si="0"/>
        <v>4.5822514128608525</v>
      </c>
      <c r="E19" s="152">
        <f t="shared" si="1"/>
        <v>0.07758353160235854</v>
      </c>
      <c r="F19" s="192">
        <v>9578</v>
      </c>
      <c r="G19" s="152">
        <f t="shared" si="2"/>
        <v>536.3873099431579</v>
      </c>
      <c r="H19" s="152">
        <f t="shared" si="3"/>
        <v>19.158682215510172</v>
      </c>
      <c r="I19" s="90">
        <f t="shared" si="4"/>
        <v>9593</v>
      </c>
      <c r="J19" s="152">
        <f t="shared" si="5"/>
        <v>453.99905347846664</v>
      </c>
      <c r="K19" s="152">
        <f t="shared" si="6"/>
        <v>13.837321678422548</v>
      </c>
    </row>
    <row r="20" spans="1:11" ht="11.25" customHeight="1">
      <c r="A20" s="219"/>
      <c r="B20" s="154" t="s">
        <v>56</v>
      </c>
      <c r="C20" s="195"/>
      <c r="D20" s="155">
        <f t="shared" si="0"/>
        <v>0</v>
      </c>
      <c r="E20" s="155">
        <f t="shared" si="1"/>
        <v>0</v>
      </c>
      <c r="F20" s="195">
        <v>1171</v>
      </c>
      <c r="G20" s="155">
        <f t="shared" si="2"/>
        <v>65.57836082098956</v>
      </c>
      <c r="H20" s="155">
        <f t="shared" si="3"/>
        <v>2.3423279259096272</v>
      </c>
      <c r="I20" s="119">
        <f t="shared" si="4"/>
        <v>1171</v>
      </c>
      <c r="J20" s="155">
        <f t="shared" si="5"/>
        <v>55.41883577851396</v>
      </c>
      <c r="K20" s="155">
        <f t="shared" si="6"/>
        <v>1.689096600170208</v>
      </c>
    </row>
    <row r="21" spans="1:11" ht="9.75" customHeight="1">
      <c r="A21" s="220"/>
      <c r="B21" s="156" t="s">
        <v>28</v>
      </c>
      <c r="C21" s="195"/>
      <c r="D21" s="155">
        <f t="shared" si="0"/>
        <v>0</v>
      </c>
      <c r="E21" s="155">
        <f t="shared" si="1"/>
        <v>0</v>
      </c>
      <c r="F21" s="195">
        <v>1679</v>
      </c>
      <c r="G21" s="155">
        <f t="shared" si="2"/>
        <v>94.02738498585948</v>
      </c>
      <c r="H21" s="155">
        <f t="shared" si="3"/>
        <v>3.3584701858260155</v>
      </c>
      <c r="I21" s="119">
        <f t="shared" si="4"/>
        <v>1679</v>
      </c>
      <c r="J21" s="155">
        <f t="shared" si="5"/>
        <v>79.46048272598202</v>
      </c>
      <c r="K21" s="155">
        <f t="shared" si="6"/>
        <v>2.4218558426010066</v>
      </c>
    </row>
    <row r="22" spans="1:11" ht="16.5" customHeight="1" thickBot="1">
      <c r="A22" s="218" t="s">
        <v>29</v>
      </c>
      <c r="B22" s="70" t="s">
        <v>30</v>
      </c>
      <c r="C22" s="82">
        <v>7769</v>
      </c>
      <c r="D22" s="60">
        <f t="shared" si="0"/>
        <v>2373.3007484343975</v>
      </c>
      <c r="E22" s="60">
        <f t="shared" si="1"/>
        <v>40.183097134581566</v>
      </c>
      <c r="F22" s="82">
        <v>4225</v>
      </c>
      <c r="G22" s="60">
        <f t="shared" si="2"/>
        <v>236.60851790664464</v>
      </c>
      <c r="H22" s="60">
        <f t="shared" si="3"/>
        <v>8.45118316564319</v>
      </c>
      <c r="I22" s="82">
        <f t="shared" si="4"/>
        <v>11994</v>
      </c>
      <c r="J22" s="60">
        <f t="shared" si="5"/>
        <v>567.628963558921</v>
      </c>
      <c r="K22" s="60">
        <f t="shared" si="6"/>
        <v>17.300618806525595</v>
      </c>
    </row>
    <row r="23" spans="1:11" ht="11.25" customHeight="1">
      <c r="A23" s="219"/>
      <c r="B23" s="151" t="s">
        <v>31</v>
      </c>
      <c r="C23" s="192">
        <v>5758</v>
      </c>
      <c r="D23" s="152">
        <f t="shared" si="0"/>
        <v>1758.9735756835191</v>
      </c>
      <c r="E23" s="152">
        <f t="shared" si="1"/>
        <v>29.781731664425365</v>
      </c>
      <c r="F23" s="192">
        <v>1377</v>
      </c>
      <c r="G23" s="152">
        <f t="shared" si="2"/>
        <v>77.11477613194074</v>
      </c>
      <c r="H23" s="152">
        <f t="shared" si="3"/>
        <v>2.754385613985958</v>
      </c>
      <c r="I23" s="90">
        <f t="shared" si="4"/>
        <v>7135</v>
      </c>
      <c r="J23" s="152">
        <f t="shared" si="5"/>
        <v>337.6715570279224</v>
      </c>
      <c r="K23" s="152">
        <f t="shared" si="6"/>
        <v>10.291805501464076</v>
      </c>
    </row>
    <row r="24" spans="1:11" ht="12.75" customHeight="1">
      <c r="A24" s="219"/>
      <c r="B24" s="157" t="s">
        <v>53</v>
      </c>
      <c r="C24" s="195">
        <v>125</v>
      </c>
      <c r="D24" s="155">
        <f t="shared" si="0"/>
        <v>38.1854284405071</v>
      </c>
      <c r="E24" s="155">
        <f t="shared" si="1"/>
        <v>0.6465294300196545</v>
      </c>
      <c r="F24" s="195">
        <v>461</v>
      </c>
      <c r="G24" s="155">
        <f t="shared" si="2"/>
        <v>25.81692940945874</v>
      </c>
      <c r="H24" s="155">
        <f t="shared" si="3"/>
        <v>0.9221290980737303</v>
      </c>
      <c r="I24" s="119">
        <f t="shared" si="4"/>
        <v>586</v>
      </c>
      <c r="J24" s="155">
        <f t="shared" si="5"/>
        <v>27.733080927591104</v>
      </c>
      <c r="K24" s="155">
        <f t="shared" si="6"/>
        <v>0.8452695198119059</v>
      </c>
    </row>
    <row r="25" spans="1:11" ht="12.75">
      <c r="A25" s="220"/>
      <c r="B25" s="157" t="s">
        <v>54</v>
      </c>
      <c r="C25" s="195">
        <v>1066</v>
      </c>
      <c r="D25" s="155">
        <f t="shared" si="0"/>
        <v>325.64533374064456</v>
      </c>
      <c r="E25" s="155">
        <f t="shared" si="1"/>
        <v>5.513602979207613</v>
      </c>
      <c r="F25" s="195">
        <v>905</v>
      </c>
      <c r="G25" s="155">
        <f t="shared" si="2"/>
        <v>50.68182454568365</v>
      </c>
      <c r="H25" s="155">
        <f t="shared" si="3"/>
        <v>1.8102534354809674</v>
      </c>
      <c r="I25" s="119">
        <f t="shared" si="4"/>
        <v>1971</v>
      </c>
      <c r="J25" s="155">
        <f t="shared" si="5"/>
        <v>93.27969711310932</v>
      </c>
      <c r="K25" s="155">
        <f t="shared" si="6"/>
        <v>2.8430481630533557</v>
      </c>
    </row>
    <row r="26" spans="1:11" ht="14.25">
      <c r="A26" s="16" t="s">
        <v>32</v>
      </c>
      <c r="B26" s="11" t="s">
        <v>33</v>
      </c>
      <c r="C26" s="61">
        <v>1400</v>
      </c>
      <c r="D26" s="20">
        <f t="shared" si="0"/>
        <v>427.6767985336796</v>
      </c>
      <c r="E26" s="20">
        <f t="shared" si="1"/>
        <v>7.24112961622013</v>
      </c>
      <c r="F26" s="61">
        <v>2440</v>
      </c>
      <c r="G26" s="20">
        <f t="shared" si="2"/>
        <v>136.64491921709183</v>
      </c>
      <c r="H26" s="20">
        <f t="shared" si="3"/>
        <v>4.880683295661393</v>
      </c>
      <c r="I26" s="61">
        <f t="shared" si="4"/>
        <v>3840</v>
      </c>
      <c r="J26" s="20">
        <f t="shared" si="5"/>
        <v>181.73213440605772</v>
      </c>
      <c r="K26" s="20">
        <f t="shared" si="6"/>
        <v>5.53896750183911</v>
      </c>
    </row>
    <row r="27" spans="1:11" ht="14.25">
      <c r="A27" s="16" t="s">
        <v>34</v>
      </c>
      <c r="B27" s="11" t="s">
        <v>35</v>
      </c>
      <c r="C27" s="61">
        <v>695</v>
      </c>
      <c r="D27" s="20">
        <f t="shared" si="0"/>
        <v>212.3109821292195</v>
      </c>
      <c r="E27" s="20">
        <f t="shared" si="1"/>
        <v>3.594703630909279</v>
      </c>
      <c r="F27" s="61">
        <v>1782</v>
      </c>
      <c r="G27" s="20">
        <f t="shared" si="2"/>
        <v>99.79559264133509</v>
      </c>
      <c r="H27" s="20">
        <f t="shared" si="3"/>
        <v>3.564499029864181</v>
      </c>
      <c r="I27" s="61">
        <f t="shared" si="4"/>
        <v>2477</v>
      </c>
      <c r="J27" s="20">
        <f t="shared" si="5"/>
        <v>117.22669190724089</v>
      </c>
      <c r="K27" s="20">
        <f t="shared" si="6"/>
        <v>3.572922526576947</v>
      </c>
    </row>
    <row r="28" spans="1:11" ht="25.5">
      <c r="A28" s="16" t="s">
        <v>36</v>
      </c>
      <c r="B28" s="11" t="s">
        <v>60</v>
      </c>
      <c r="C28" s="61">
        <v>103</v>
      </c>
      <c r="D28" s="20">
        <f t="shared" si="0"/>
        <v>31.464793034977852</v>
      </c>
      <c r="E28" s="20">
        <f t="shared" si="1"/>
        <v>0.5327402503361953</v>
      </c>
      <c r="F28" s="61">
        <v>3351</v>
      </c>
      <c r="G28" s="20">
        <f t="shared" si="2"/>
        <v>187.66275585921093</v>
      </c>
      <c r="H28" s="20">
        <f t="shared" si="3"/>
        <v>6.702938411377593</v>
      </c>
      <c r="I28" s="61">
        <f t="shared" si="4"/>
        <v>3454</v>
      </c>
      <c r="J28" s="20">
        <f t="shared" si="5"/>
        <v>163.46426881211548</v>
      </c>
      <c r="K28" s="20">
        <f t="shared" si="6"/>
        <v>4.9821858727479915</v>
      </c>
    </row>
    <row r="29" spans="1:11" ht="15" thickBot="1">
      <c r="A29" s="17" t="s">
        <v>38</v>
      </c>
      <c r="B29" s="72" t="s">
        <v>39</v>
      </c>
      <c r="C29" s="82">
        <v>508</v>
      </c>
      <c r="D29" s="60">
        <f t="shared" si="0"/>
        <v>155.18558118222086</v>
      </c>
      <c r="E29" s="60">
        <f t="shared" si="1"/>
        <v>2.627495603599876</v>
      </c>
      <c r="F29" s="82">
        <v>4143</v>
      </c>
      <c r="G29" s="60">
        <f t="shared" si="2"/>
        <v>232.0163525886932</v>
      </c>
      <c r="H29" s="60">
        <f t="shared" si="3"/>
        <v>8.28716020242834</v>
      </c>
      <c r="I29" s="82">
        <f t="shared" si="4"/>
        <v>4651</v>
      </c>
      <c r="J29" s="60">
        <f t="shared" si="5"/>
        <v>220.11358258400378</v>
      </c>
      <c r="K29" s="60">
        <f t="shared" si="6"/>
        <v>6.708785898711902</v>
      </c>
    </row>
    <row r="30" spans="1:11" ht="12" customHeight="1">
      <c r="A30" s="17"/>
      <c r="B30" s="153" t="s">
        <v>40</v>
      </c>
      <c r="C30" s="192">
        <v>247</v>
      </c>
      <c r="D30" s="152">
        <f t="shared" si="0"/>
        <v>75.45440659844203</v>
      </c>
      <c r="E30" s="152">
        <f t="shared" si="1"/>
        <v>1.2775421537188374</v>
      </c>
      <c r="F30" s="192">
        <v>2257</v>
      </c>
      <c r="G30" s="152">
        <f t="shared" si="2"/>
        <v>126.39655027580993</v>
      </c>
      <c r="H30" s="152">
        <f t="shared" si="3"/>
        <v>4.514632048486789</v>
      </c>
      <c r="I30" s="90">
        <f t="shared" si="4"/>
        <v>2504</v>
      </c>
      <c r="J30" s="152">
        <f t="shared" si="5"/>
        <v>118.50449597728348</v>
      </c>
      <c r="K30" s="152">
        <f t="shared" si="6"/>
        <v>3.6118683918242533</v>
      </c>
    </row>
    <row r="31" spans="1:11" ht="14.25">
      <c r="A31" s="17" t="s">
        <v>41</v>
      </c>
      <c r="B31" s="11" t="s">
        <v>42</v>
      </c>
      <c r="C31" s="61"/>
      <c r="D31" s="20">
        <f t="shared" si="0"/>
        <v>0</v>
      </c>
      <c r="E31" s="20">
        <f t="shared" si="1"/>
        <v>0</v>
      </c>
      <c r="F31" s="61">
        <v>48</v>
      </c>
      <c r="G31" s="20">
        <f t="shared" si="2"/>
        <v>2.6880967714837736</v>
      </c>
      <c r="H31" s="20">
        <f t="shared" si="3"/>
        <v>0.09601344188186346</v>
      </c>
      <c r="I31" s="61">
        <f t="shared" si="4"/>
        <v>48</v>
      </c>
      <c r="J31" s="20">
        <f t="shared" si="5"/>
        <v>2.271651680075722</v>
      </c>
      <c r="K31" s="20">
        <f t="shared" si="6"/>
        <v>0.06923709377298888</v>
      </c>
    </row>
    <row r="32" spans="1:11" ht="14.25">
      <c r="A32" s="17" t="s">
        <v>43</v>
      </c>
      <c r="B32" s="165" t="s">
        <v>44</v>
      </c>
      <c r="C32" s="61">
        <v>16</v>
      </c>
      <c r="D32" s="20">
        <f t="shared" si="0"/>
        <v>4.887734840384909</v>
      </c>
      <c r="E32" s="20">
        <f t="shared" si="1"/>
        <v>0.08275576704251578</v>
      </c>
      <c r="F32" s="61"/>
      <c r="G32" s="20">
        <f t="shared" si="2"/>
        <v>0</v>
      </c>
      <c r="H32" s="20">
        <f t="shared" si="3"/>
        <v>0</v>
      </c>
      <c r="I32" s="61">
        <f t="shared" si="4"/>
        <v>16</v>
      </c>
      <c r="J32" s="20">
        <f t="shared" si="5"/>
        <v>0.7572172266919073</v>
      </c>
      <c r="K32" s="20">
        <f t="shared" si="6"/>
        <v>0.02307903125766296</v>
      </c>
    </row>
    <row r="33" spans="1:11" ht="14.25">
      <c r="A33" s="17" t="s">
        <v>45</v>
      </c>
      <c r="B33" s="11" t="s">
        <v>46</v>
      </c>
      <c r="C33" s="61">
        <v>54</v>
      </c>
      <c r="D33" s="20">
        <f t="shared" si="0"/>
        <v>16.496105086299067</v>
      </c>
      <c r="E33" s="20">
        <f t="shared" si="1"/>
        <v>0.27930071376849075</v>
      </c>
      <c r="F33" s="61">
        <v>34</v>
      </c>
      <c r="G33" s="20">
        <f t="shared" si="2"/>
        <v>1.9040685464676728</v>
      </c>
      <c r="H33" s="20">
        <f t="shared" si="3"/>
        <v>0.06800952133298661</v>
      </c>
      <c r="I33" s="61">
        <f t="shared" si="4"/>
        <v>88</v>
      </c>
      <c r="J33" s="20">
        <f t="shared" si="5"/>
        <v>4.16469474680549</v>
      </c>
      <c r="K33" s="20">
        <f t="shared" si="6"/>
        <v>0.12693467191714627</v>
      </c>
    </row>
    <row r="34" spans="1:11" ht="14.25">
      <c r="A34" s="17" t="s">
        <v>47</v>
      </c>
      <c r="B34" s="11" t="s">
        <v>48</v>
      </c>
      <c r="C34" s="61">
        <v>2877</v>
      </c>
      <c r="D34" s="20">
        <f t="shared" si="0"/>
        <v>878.8758209867115</v>
      </c>
      <c r="E34" s="20">
        <f t="shared" si="1"/>
        <v>14.880521361332368</v>
      </c>
      <c r="F34" s="61">
        <v>2748</v>
      </c>
      <c r="G34" s="20">
        <f t="shared" si="2"/>
        <v>153.89354016744602</v>
      </c>
      <c r="H34" s="20">
        <f t="shared" si="3"/>
        <v>5.496769547736683</v>
      </c>
      <c r="I34" s="61">
        <f t="shared" si="4"/>
        <v>5625</v>
      </c>
      <c r="J34" s="20">
        <f t="shared" si="5"/>
        <v>266.2091812588736</v>
      </c>
      <c r="K34" s="20">
        <f t="shared" si="6"/>
        <v>8.113721926522134</v>
      </c>
    </row>
    <row r="35" spans="1:11" ht="15" thickBot="1">
      <c r="A35" s="48" t="s">
        <v>49</v>
      </c>
      <c r="B35" s="36" t="s">
        <v>50</v>
      </c>
      <c r="C35" s="82">
        <v>444</v>
      </c>
      <c r="D35" s="60">
        <f t="shared" si="0"/>
        <v>135.63464182068122</v>
      </c>
      <c r="E35" s="60">
        <f t="shared" si="1"/>
        <v>2.2964725354298126</v>
      </c>
      <c r="F35" s="82">
        <v>1698</v>
      </c>
      <c r="G35" s="60">
        <f t="shared" si="2"/>
        <v>95.09142329123848</v>
      </c>
      <c r="H35" s="60">
        <f t="shared" si="3"/>
        <v>3.39647550657092</v>
      </c>
      <c r="I35" s="82">
        <f t="shared" si="4"/>
        <v>2142</v>
      </c>
      <c r="J35" s="60">
        <f t="shared" si="5"/>
        <v>101.37245622337907</v>
      </c>
      <c r="K35" s="60">
        <f t="shared" si="6"/>
        <v>3.0897053096196285</v>
      </c>
    </row>
    <row r="36" spans="1:11" ht="16.5" customHeight="1">
      <c r="A36" s="53"/>
      <c r="B36" s="54" t="s">
        <v>51</v>
      </c>
      <c r="C36" s="196">
        <f>C7+C9+C11+C12+SUM(C14:C18)+C22+SUM(C26:C29)+SUM(C31:C35)</f>
        <v>19334</v>
      </c>
      <c r="D36" s="146">
        <f t="shared" si="0"/>
        <v>5906.216587750115</v>
      </c>
      <c r="E36" s="146">
        <f t="shared" si="1"/>
        <v>100</v>
      </c>
      <c r="F36" s="196">
        <f>F7+F9+F11+F12+SUM(F14:F18)+F22+SUM(F26:F29)+SUM(F31:F35)</f>
        <v>49993</v>
      </c>
      <c r="G36" s="146">
        <f t="shared" si="2"/>
        <v>2799.7087895164227</v>
      </c>
      <c r="H36" s="146">
        <f t="shared" si="3"/>
        <v>100</v>
      </c>
      <c r="I36" s="131">
        <f>I7+I9+I11+I12+SUM(I14:I18)+I22+SUM(I26:I29)+SUM(I31:I35)</f>
        <v>69327</v>
      </c>
      <c r="J36" s="146">
        <f t="shared" si="5"/>
        <v>3280.974917179366</v>
      </c>
      <c r="K36" s="146">
        <f t="shared" si="6"/>
        <v>100</v>
      </c>
    </row>
    <row r="37" spans="2:11" ht="12.75">
      <c r="B37" s="214"/>
      <c r="C37" s="161"/>
      <c r="D37" s="28"/>
      <c r="E37" s="28"/>
      <c r="F37" s="161"/>
      <c r="G37" s="28"/>
      <c r="H37" s="28"/>
      <c r="I37" s="161"/>
      <c r="J37" s="28"/>
      <c r="K37" s="28"/>
    </row>
    <row r="38" spans="2:11" ht="12.75">
      <c r="B38" s="214" t="s">
        <v>72</v>
      </c>
      <c r="C38" s="161"/>
      <c r="D38" s="28"/>
      <c r="E38" s="28"/>
      <c r="F38" s="161"/>
      <c r="G38" s="28"/>
      <c r="H38" s="28"/>
      <c r="I38" s="161"/>
      <c r="J38" s="28"/>
      <c r="K38" s="28"/>
    </row>
    <row r="39" spans="2:11" ht="12.75">
      <c r="B39" s="28"/>
      <c r="C39" s="161"/>
      <c r="D39" s="28"/>
      <c r="E39" s="28"/>
      <c r="F39" s="161"/>
      <c r="G39" s="28"/>
      <c r="H39" s="28"/>
      <c r="I39" s="161"/>
      <c r="J39" s="28"/>
      <c r="K39" s="28"/>
    </row>
  </sheetData>
  <sheetProtection/>
  <mergeCells count="8">
    <mergeCell ref="A22:A25"/>
    <mergeCell ref="A2:K2"/>
    <mergeCell ref="B5:B6"/>
    <mergeCell ref="A5:A6"/>
    <mergeCell ref="A7:A8"/>
    <mergeCell ref="A9:A10"/>
    <mergeCell ref="A12:A13"/>
    <mergeCell ref="A18:A21"/>
  </mergeCells>
  <printOptions horizontalCentered="1" verticalCentered="1"/>
  <pageMargins left="0.7480314960629921" right="0.7480314960629921" top="0.15748031496062992" bottom="0.3937007874015748" header="0" footer="0"/>
  <pageSetup horizontalDpi="1200" verticalDpi="1200" orientation="landscape" paperSize="9" scale="85" r:id="rId1"/>
  <headerFooter alignWithMargins="0">
    <oddFooter>&amp;L&amp;Z&amp;F *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2:L38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6.00390625" style="0" customWidth="1"/>
    <col min="2" max="2" width="55.00390625" style="0" customWidth="1"/>
    <col min="3" max="3" width="9.140625" style="5" customWidth="1"/>
    <col min="4" max="4" width="10.421875" style="0" customWidth="1"/>
    <col min="6" max="6" width="9.140625" style="5" customWidth="1"/>
    <col min="7" max="7" width="10.421875" style="0" customWidth="1"/>
    <col min="10" max="10" width="10.00390625" style="0" customWidth="1"/>
  </cols>
  <sheetData>
    <row r="1" ht="7.5" customHeight="1"/>
    <row r="2" spans="1:11" ht="12.75">
      <c r="A2" s="228" t="s">
        <v>76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9.75" customHeight="1">
      <c r="A3" s="1"/>
      <c r="B3" s="1"/>
      <c r="C3" s="201"/>
      <c r="D3" s="1"/>
      <c r="E3" s="1"/>
      <c r="F3" s="201"/>
      <c r="G3" s="1"/>
      <c r="H3" s="3"/>
      <c r="I3" s="3"/>
      <c r="J3" s="3"/>
      <c r="K3" s="3"/>
    </row>
    <row r="4" spans="1:12" ht="14.25">
      <c r="A4" s="4"/>
      <c r="D4" s="266">
        <v>2037</v>
      </c>
      <c r="E4" s="269"/>
      <c r="F4" s="269"/>
      <c r="G4" s="269">
        <v>10597</v>
      </c>
      <c r="H4" s="269"/>
      <c r="I4" s="269"/>
      <c r="J4" s="266">
        <f>SUM(D4:G4)</f>
        <v>12634</v>
      </c>
      <c r="K4" s="5"/>
      <c r="L4" s="5"/>
    </row>
    <row r="5" spans="1:11" ht="15.75" customHeight="1">
      <c r="A5" s="229" t="s">
        <v>57</v>
      </c>
      <c r="B5" s="259" t="s">
        <v>55</v>
      </c>
      <c r="C5" s="238" t="s">
        <v>0</v>
      </c>
      <c r="D5" s="239"/>
      <c r="E5" s="240"/>
      <c r="F5" s="238" t="s">
        <v>1</v>
      </c>
      <c r="G5" s="239"/>
      <c r="H5" s="240"/>
      <c r="I5" s="238" t="s">
        <v>2</v>
      </c>
      <c r="J5" s="239"/>
      <c r="K5" s="240"/>
    </row>
    <row r="6" spans="1:11" ht="24" customHeight="1">
      <c r="A6" s="230"/>
      <c r="B6" s="260"/>
      <c r="C6" s="160" t="s">
        <v>3</v>
      </c>
      <c r="D6" s="30" t="s">
        <v>4</v>
      </c>
      <c r="E6" s="30" t="s">
        <v>5</v>
      </c>
      <c r="F6" s="160" t="s">
        <v>3</v>
      </c>
      <c r="G6" s="30" t="s">
        <v>4</v>
      </c>
      <c r="H6" s="30" t="s">
        <v>5</v>
      </c>
      <c r="I6" s="30" t="s">
        <v>3</v>
      </c>
      <c r="J6" s="30" t="s">
        <v>4</v>
      </c>
      <c r="K6" s="30" t="s">
        <v>5</v>
      </c>
    </row>
    <row r="7" spans="1:11" ht="15" customHeight="1" thickBot="1">
      <c r="A7" s="223" t="s">
        <v>6</v>
      </c>
      <c r="B7" s="126" t="s">
        <v>7</v>
      </c>
      <c r="C7" s="82">
        <v>1727</v>
      </c>
      <c r="D7" s="56">
        <f aca="true" t="shared" si="0" ref="D7:D36">C7*1000/$D$4</f>
        <v>847.8154148257241</v>
      </c>
      <c r="E7" s="56">
        <f aca="true" t="shared" si="1" ref="E7:E36">C7*100/C$36</f>
        <v>20.799710947850176</v>
      </c>
      <c r="F7" s="82">
        <v>442</v>
      </c>
      <c r="G7" s="56">
        <f aca="true" t="shared" si="2" ref="G7:G36">F7*1000/$G$4</f>
        <v>41.70991790129282</v>
      </c>
      <c r="H7" s="56">
        <f aca="true" t="shared" si="3" ref="H7:H36">F7*100/F$36</f>
        <v>2.0230684730867816</v>
      </c>
      <c r="I7" s="117">
        <f aca="true" t="shared" si="4" ref="I7:I35">C7+F7</f>
        <v>2169</v>
      </c>
      <c r="J7" s="56">
        <f aca="true" t="shared" si="5" ref="J7:J36">I7*1000/$J$4</f>
        <v>171.67959474434068</v>
      </c>
      <c r="K7" s="56">
        <f aca="true" t="shared" si="6" ref="K7:K36">I7*100/I$36</f>
        <v>7.193791250704786</v>
      </c>
    </row>
    <row r="8" spans="1:11" ht="12.75">
      <c r="A8" s="224"/>
      <c r="B8" s="151" t="s">
        <v>8</v>
      </c>
      <c r="C8" s="192"/>
      <c r="D8" s="92">
        <f t="shared" si="0"/>
        <v>0</v>
      </c>
      <c r="E8" s="92">
        <f t="shared" si="1"/>
        <v>0</v>
      </c>
      <c r="F8" s="192">
        <v>1</v>
      </c>
      <c r="G8" s="92">
        <f t="shared" si="2"/>
        <v>0.09436633009342267</v>
      </c>
      <c r="H8" s="92">
        <f t="shared" si="3"/>
        <v>0.0045770779934090075</v>
      </c>
      <c r="I8" s="90">
        <f t="shared" si="4"/>
        <v>1</v>
      </c>
      <c r="J8" s="92">
        <f t="shared" si="5"/>
        <v>0.0791514959632737</v>
      </c>
      <c r="K8" s="92">
        <f t="shared" si="6"/>
        <v>0.003316639580776757</v>
      </c>
    </row>
    <row r="9" spans="1:11" ht="15.75" customHeight="1" thickBot="1">
      <c r="A9" s="223" t="s">
        <v>9</v>
      </c>
      <c r="B9" s="126" t="s">
        <v>10</v>
      </c>
      <c r="C9" s="82">
        <v>9</v>
      </c>
      <c r="D9" s="56">
        <f t="shared" si="0"/>
        <v>4.418262150220913</v>
      </c>
      <c r="E9" s="56">
        <f t="shared" si="1"/>
        <v>0.10839455618451162</v>
      </c>
      <c r="F9" s="82">
        <v>215</v>
      </c>
      <c r="G9" s="56">
        <f t="shared" si="2"/>
        <v>20.288760970085875</v>
      </c>
      <c r="H9" s="56">
        <f t="shared" si="3"/>
        <v>0.9840717685829367</v>
      </c>
      <c r="I9" s="117">
        <f t="shared" si="4"/>
        <v>224</v>
      </c>
      <c r="J9" s="56">
        <f t="shared" si="5"/>
        <v>17.72993509577331</v>
      </c>
      <c r="K9" s="56">
        <f t="shared" si="6"/>
        <v>0.7429272660939936</v>
      </c>
    </row>
    <row r="10" spans="1:11" ht="12.75">
      <c r="A10" s="224"/>
      <c r="B10" s="151" t="s">
        <v>11</v>
      </c>
      <c r="C10" s="192">
        <v>1</v>
      </c>
      <c r="D10" s="92">
        <f t="shared" si="0"/>
        <v>0.49091801669121254</v>
      </c>
      <c r="E10" s="92">
        <f t="shared" si="1"/>
        <v>0.012043839576056847</v>
      </c>
      <c r="F10" s="192">
        <v>124</v>
      </c>
      <c r="G10" s="92">
        <f t="shared" si="2"/>
        <v>11.70142493158441</v>
      </c>
      <c r="H10" s="92">
        <f t="shared" si="3"/>
        <v>0.5675576711827169</v>
      </c>
      <c r="I10" s="90">
        <f t="shared" si="4"/>
        <v>125</v>
      </c>
      <c r="J10" s="92">
        <f t="shared" si="5"/>
        <v>9.893936995409213</v>
      </c>
      <c r="K10" s="92">
        <f t="shared" si="6"/>
        <v>0.4145799475970946</v>
      </c>
    </row>
    <row r="11" spans="1:11" ht="20.25" customHeight="1" thickBot="1">
      <c r="A11" s="16" t="s">
        <v>12</v>
      </c>
      <c r="B11" s="126" t="s">
        <v>13</v>
      </c>
      <c r="C11" s="82">
        <v>10</v>
      </c>
      <c r="D11" s="56">
        <f t="shared" si="0"/>
        <v>4.909180166912126</v>
      </c>
      <c r="E11" s="56">
        <f t="shared" si="1"/>
        <v>0.12043839576056847</v>
      </c>
      <c r="F11" s="82">
        <v>45</v>
      </c>
      <c r="G11" s="56">
        <f t="shared" si="2"/>
        <v>4.24648485420402</v>
      </c>
      <c r="H11" s="56">
        <f t="shared" si="3"/>
        <v>0.20596850970340536</v>
      </c>
      <c r="I11" s="117">
        <f t="shared" si="4"/>
        <v>55</v>
      </c>
      <c r="J11" s="56">
        <f t="shared" si="5"/>
        <v>4.353332277980054</v>
      </c>
      <c r="K11" s="56">
        <f t="shared" si="6"/>
        <v>0.18241517694272164</v>
      </c>
    </row>
    <row r="12" spans="1:11" ht="22.5" customHeight="1">
      <c r="A12" s="223" t="s">
        <v>14</v>
      </c>
      <c r="B12" s="166" t="s">
        <v>63</v>
      </c>
      <c r="C12" s="205">
        <v>24</v>
      </c>
      <c r="D12" s="55">
        <f t="shared" si="0"/>
        <v>11.782032400589102</v>
      </c>
      <c r="E12" s="55">
        <f t="shared" si="1"/>
        <v>0.2890521498253643</v>
      </c>
      <c r="F12" s="205">
        <v>2678</v>
      </c>
      <c r="G12" s="55">
        <f t="shared" si="2"/>
        <v>252.7130319901859</v>
      </c>
      <c r="H12" s="55">
        <f t="shared" si="3"/>
        <v>12.257414866349322</v>
      </c>
      <c r="I12" s="167">
        <f t="shared" si="4"/>
        <v>2702</v>
      </c>
      <c r="J12" s="55">
        <f t="shared" si="5"/>
        <v>213.86734209276554</v>
      </c>
      <c r="K12" s="55">
        <f t="shared" si="6"/>
        <v>8.961560147258798</v>
      </c>
    </row>
    <row r="13" spans="1:11" ht="12.75">
      <c r="A13" s="224"/>
      <c r="B13" s="157" t="s">
        <v>16</v>
      </c>
      <c r="C13" s="195">
        <v>3</v>
      </c>
      <c r="D13" s="113">
        <f t="shared" si="0"/>
        <v>1.4727540500736378</v>
      </c>
      <c r="E13" s="113">
        <f t="shared" si="1"/>
        <v>0.03613151872817054</v>
      </c>
      <c r="F13" s="195">
        <v>1264</v>
      </c>
      <c r="G13" s="113">
        <f t="shared" si="2"/>
        <v>119.27904123808625</v>
      </c>
      <c r="H13" s="113">
        <f t="shared" si="3"/>
        <v>5.785426583668985</v>
      </c>
      <c r="I13" s="119">
        <f t="shared" si="4"/>
        <v>1267</v>
      </c>
      <c r="J13" s="113">
        <f t="shared" si="5"/>
        <v>100.28494538546778</v>
      </c>
      <c r="K13" s="113">
        <f t="shared" si="6"/>
        <v>4.202182348844151</v>
      </c>
    </row>
    <row r="14" spans="1:11" ht="14.25" customHeight="1">
      <c r="A14" s="14" t="s">
        <v>17</v>
      </c>
      <c r="B14" s="13" t="s">
        <v>18</v>
      </c>
      <c r="C14" s="61">
        <v>64</v>
      </c>
      <c r="D14" s="21">
        <f t="shared" si="0"/>
        <v>31.418753068237603</v>
      </c>
      <c r="E14" s="21">
        <f t="shared" si="1"/>
        <v>0.7708057328676382</v>
      </c>
      <c r="F14" s="61">
        <v>468</v>
      </c>
      <c r="G14" s="21">
        <f t="shared" si="2"/>
        <v>44.16344248372181</v>
      </c>
      <c r="H14" s="21">
        <f t="shared" si="3"/>
        <v>2.1420725009154156</v>
      </c>
      <c r="I14" s="118">
        <f t="shared" si="4"/>
        <v>532</v>
      </c>
      <c r="J14" s="21">
        <f t="shared" si="5"/>
        <v>42.10859585246161</v>
      </c>
      <c r="K14" s="21">
        <f t="shared" si="6"/>
        <v>1.7644522569732348</v>
      </c>
    </row>
    <row r="15" spans="1:11" ht="15" customHeight="1">
      <c r="A15" s="14" t="s">
        <v>19</v>
      </c>
      <c r="B15" s="13" t="s">
        <v>20</v>
      </c>
      <c r="C15" s="61">
        <v>40</v>
      </c>
      <c r="D15" s="21">
        <f t="shared" si="0"/>
        <v>19.636720667648504</v>
      </c>
      <c r="E15" s="21">
        <f t="shared" si="1"/>
        <v>0.4817535830422739</v>
      </c>
      <c r="F15" s="61">
        <v>774</v>
      </c>
      <c r="G15" s="21">
        <f t="shared" si="2"/>
        <v>73.03953949230915</v>
      </c>
      <c r="H15" s="21">
        <f t="shared" si="3"/>
        <v>3.542658366898572</v>
      </c>
      <c r="I15" s="118">
        <f t="shared" si="4"/>
        <v>814</v>
      </c>
      <c r="J15" s="21">
        <f t="shared" si="5"/>
        <v>64.4293177141048</v>
      </c>
      <c r="K15" s="21">
        <f t="shared" si="6"/>
        <v>2.69974461875228</v>
      </c>
    </row>
    <row r="16" spans="1:11" ht="14.25">
      <c r="A16" s="16" t="s">
        <v>21</v>
      </c>
      <c r="B16" s="46" t="s">
        <v>22</v>
      </c>
      <c r="C16" s="61">
        <v>276</v>
      </c>
      <c r="D16" s="21">
        <f t="shared" si="0"/>
        <v>135.49337260677467</v>
      </c>
      <c r="E16" s="21">
        <f t="shared" si="1"/>
        <v>3.3240997229916895</v>
      </c>
      <c r="F16" s="61">
        <v>2193</v>
      </c>
      <c r="G16" s="21">
        <f t="shared" si="2"/>
        <v>206.9453618948759</v>
      </c>
      <c r="H16" s="21">
        <f t="shared" si="3"/>
        <v>10.037532039545955</v>
      </c>
      <c r="I16" s="118">
        <f t="shared" si="4"/>
        <v>2469</v>
      </c>
      <c r="J16" s="21">
        <f t="shared" si="5"/>
        <v>195.4250435333228</v>
      </c>
      <c r="K16" s="21">
        <f t="shared" si="6"/>
        <v>8.188783124937814</v>
      </c>
    </row>
    <row r="17" spans="1:11" ht="13.5" customHeight="1">
      <c r="A17" s="14" t="s">
        <v>23</v>
      </c>
      <c r="B17" s="13" t="s">
        <v>24</v>
      </c>
      <c r="C17" s="61">
        <v>54</v>
      </c>
      <c r="D17" s="21">
        <f t="shared" si="0"/>
        <v>26.50957290132548</v>
      </c>
      <c r="E17" s="21">
        <f t="shared" si="1"/>
        <v>0.6503673371070697</v>
      </c>
      <c r="F17" s="61">
        <v>536</v>
      </c>
      <c r="G17" s="21">
        <f t="shared" si="2"/>
        <v>50.58035293007455</v>
      </c>
      <c r="H17" s="21">
        <f t="shared" si="3"/>
        <v>2.453313804467228</v>
      </c>
      <c r="I17" s="118">
        <f t="shared" si="4"/>
        <v>590</v>
      </c>
      <c r="J17" s="21">
        <f t="shared" si="5"/>
        <v>46.699382618331484</v>
      </c>
      <c r="K17" s="21">
        <f t="shared" si="6"/>
        <v>1.9568173526582866</v>
      </c>
    </row>
    <row r="18" spans="1:11" ht="13.5" customHeight="1" thickBot="1">
      <c r="A18" s="218" t="s">
        <v>25</v>
      </c>
      <c r="B18" s="72" t="s">
        <v>26</v>
      </c>
      <c r="C18" s="82">
        <v>15</v>
      </c>
      <c r="D18" s="56">
        <f t="shared" si="0"/>
        <v>7.363770250368188</v>
      </c>
      <c r="E18" s="56">
        <f t="shared" si="1"/>
        <v>0.1806575936408527</v>
      </c>
      <c r="F18" s="82">
        <v>7952</v>
      </c>
      <c r="G18" s="56">
        <f t="shared" si="2"/>
        <v>750.401056902897</v>
      </c>
      <c r="H18" s="56">
        <f t="shared" si="3"/>
        <v>36.396924203588426</v>
      </c>
      <c r="I18" s="117">
        <f t="shared" si="4"/>
        <v>7967</v>
      </c>
      <c r="J18" s="56">
        <f t="shared" si="5"/>
        <v>630.5999683394016</v>
      </c>
      <c r="K18" s="56">
        <f t="shared" si="6"/>
        <v>26.423667540048424</v>
      </c>
    </row>
    <row r="19" spans="1:11" ht="12.75">
      <c r="A19" s="219"/>
      <c r="B19" s="151" t="s">
        <v>27</v>
      </c>
      <c r="C19" s="192">
        <v>4</v>
      </c>
      <c r="D19" s="92">
        <f t="shared" si="0"/>
        <v>1.9636720667648502</v>
      </c>
      <c r="E19" s="92">
        <f t="shared" si="1"/>
        <v>0.04817535830422739</v>
      </c>
      <c r="F19" s="192">
        <v>6143</v>
      </c>
      <c r="G19" s="92">
        <f t="shared" si="2"/>
        <v>579.6923657638954</v>
      </c>
      <c r="H19" s="92">
        <f t="shared" si="3"/>
        <v>28.116990113511534</v>
      </c>
      <c r="I19" s="90">
        <f t="shared" si="4"/>
        <v>6147</v>
      </c>
      <c r="J19" s="92">
        <f t="shared" si="5"/>
        <v>486.54424568624347</v>
      </c>
      <c r="K19" s="92">
        <f t="shared" si="6"/>
        <v>20.387383503034727</v>
      </c>
    </row>
    <row r="20" spans="1:11" ht="12.75">
      <c r="A20" s="219"/>
      <c r="B20" s="154" t="s">
        <v>62</v>
      </c>
      <c r="C20" s="195"/>
      <c r="D20" s="113">
        <f t="shared" si="0"/>
        <v>0</v>
      </c>
      <c r="E20" s="113">
        <f t="shared" si="1"/>
        <v>0</v>
      </c>
      <c r="F20" s="195">
        <v>949</v>
      </c>
      <c r="G20" s="113">
        <f t="shared" si="2"/>
        <v>89.55364725865812</v>
      </c>
      <c r="H20" s="113">
        <f t="shared" si="3"/>
        <v>4.343647015745148</v>
      </c>
      <c r="I20" s="119">
        <f t="shared" si="4"/>
        <v>949</v>
      </c>
      <c r="J20" s="113">
        <f t="shared" si="5"/>
        <v>75.11476966914675</v>
      </c>
      <c r="K20" s="113">
        <f t="shared" si="6"/>
        <v>3.1474909621571423</v>
      </c>
    </row>
    <row r="21" spans="1:11" ht="12.75">
      <c r="A21" s="220"/>
      <c r="B21" s="156" t="s">
        <v>28</v>
      </c>
      <c r="C21" s="195"/>
      <c r="D21" s="113">
        <f t="shared" si="0"/>
        <v>0</v>
      </c>
      <c r="E21" s="113">
        <f t="shared" si="1"/>
        <v>0</v>
      </c>
      <c r="F21" s="195">
        <v>339</v>
      </c>
      <c r="G21" s="113">
        <f t="shared" si="2"/>
        <v>31.990185901670284</v>
      </c>
      <c r="H21" s="113">
        <f t="shared" si="3"/>
        <v>1.5516294397656536</v>
      </c>
      <c r="I21" s="119">
        <f t="shared" si="4"/>
        <v>339</v>
      </c>
      <c r="J21" s="113">
        <f t="shared" si="5"/>
        <v>26.832357131549788</v>
      </c>
      <c r="K21" s="113">
        <f t="shared" si="6"/>
        <v>1.1243408178833205</v>
      </c>
    </row>
    <row r="22" spans="1:11" ht="15" customHeight="1" thickBot="1">
      <c r="A22" s="218" t="s">
        <v>29</v>
      </c>
      <c r="B22" s="72" t="s">
        <v>30</v>
      </c>
      <c r="C22" s="82">
        <v>4714</v>
      </c>
      <c r="D22" s="56">
        <f t="shared" si="0"/>
        <v>2314.187530682376</v>
      </c>
      <c r="E22" s="56">
        <f t="shared" si="1"/>
        <v>56.77465976153198</v>
      </c>
      <c r="F22" s="82">
        <v>990</v>
      </c>
      <c r="G22" s="56">
        <f t="shared" si="2"/>
        <v>93.42266679248844</v>
      </c>
      <c r="H22" s="56">
        <f t="shared" si="3"/>
        <v>4.531307213474918</v>
      </c>
      <c r="I22" s="117">
        <f t="shared" si="4"/>
        <v>5704</v>
      </c>
      <c r="J22" s="56">
        <f t="shared" si="5"/>
        <v>451.4801329745132</v>
      </c>
      <c r="K22" s="56">
        <f t="shared" si="6"/>
        <v>18.91811216875062</v>
      </c>
    </row>
    <row r="23" spans="1:11" ht="12.75">
      <c r="A23" s="219"/>
      <c r="B23" s="151" t="s">
        <v>31</v>
      </c>
      <c r="C23" s="192">
        <v>3922</v>
      </c>
      <c r="D23" s="92">
        <f t="shared" si="0"/>
        <v>1925.3804614629357</v>
      </c>
      <c r="E23" s="92">
        <f t="shared" si="1"/>
        <v>47.23593881729495</v>
      </c>
      <c r="F23" s="192">
        <v>347</v>
      </c>
      <c r="G23" s="92">
        <f t="shared" si="2"/>
        <v>32.74511654241766</v>
      </c>
      <c r="H23" s="92">
        <f t="shared" si="3"/>
        <v>1.5882460637129256</v>
      </c>
      <c r="I23" s="90">
        <f t="shared" si="4"/>
        <v>4269</v>
      </c>
      <c r="J23" s="92">
        <f t="shared" si="5"/>
        <v>337.89773626721546</v>
      </c>
      <c r="K23" s="92">
        <f t="shared" si="6"/>
        <v>14.158734370335976</v>
      </c>
    </row>
    <row r="24" spans="1:11" ht="12.75">
      <c r="A24" s="219"/>
      <c r="B24" s="157" t="s">
        <v>53</v>
      </c>
      <c r="C24" s="195">
        <v>8</v>
      </c>
      <c r="D24" s="113">
        <f t="shared" si="0"/>
        <v>3.9273441335297004</v>
      </c>
      <c r="E24" s="113">
        <f t="shared" si="1"/>
        <v>0.09635071660845478</v>
      </c>
      <c r="F24" s="195">
        <v>48</v>
      </c>
      <c r="G24" s="113">
        <f t="shared" si="2"/>
        <v>4.529583844484288</v>
      </c>
      <c r="H24" s="113">
        <f t="shared" si="3"/>
        <v>0.21969974368363238</v>
      </c>
      <c r="I24" s="119">
        <f t="shared" si="4"/>
        <v>56</v>
      </c>
      <c r="J24" s="113">
        <f t="shared" si="5"/>
        <v>4.432483773943328</v>
      </c>
      <c r="K24" s="113">
        <f t="shared" si="6"/>
        <v>0.1857318165234984</v>
      </c>
    </row>
    <row r="25" spans="1:11" ht="12.75">
      <c r="A25" s="220"/>
      <c r="B25" s="157" t="s">
        <v>54</v>
      </c>
      <c r="C25" s="195">
        <v>637</v>
      </c>
      <c r="D25" s="113">
        <f t="shared" si="0"/>
        <v>312.7147766323024</v>
      </c>
      <c r="E25" s="113">
        <f t="shared" si="1"/>
        <v>7.6719258099482115</v>
      </c>
      <c r="F25" s="195">
        <v>313</v>
      </c>
      <c r="G25" s="113">
        <f t="shared" si="2"/>
        <v>29.536661319241293</v>
      </c>
      <c r="H25" s="113">
        <f t="shared" si="3"/>
        <v>1.4326254119370194</v>
      </c>
      <c r="I25" s="119">
        <f t="shared" si="4"/>
        <v>950</v>
      </c>
      <c r="J25" s="113">
        <f t="shared" si="5"/>
        <v>75.19392116511003</v>
      </c>
      <c r="K25" s="113">
        <f t="shared" si="6"/>
        <v>3.150807601737919</v>
      </c>
    </row>
    <row r="26" spans="1:11" ht="15" customHeight="1">
      <c r="A26" s="16" t="s">
        <v>32</v>
      </c>
      <c r="B26" s="46" t="s">
        <v>33</v>
      </c>
      <c r="C26" s="61">
        <v>236</v>
      </c>
      <c r="D26" s="21">
        <f t="shared" si="0"/>
        <v>115.85665193912617</v>
      </c>
      <c r="E26" s="21">
        <f t="shared" si="1"/>
        <v>2.842346139949416</v>
      </c>
      <c r="F26" s="61">
        <v>433</v>
      </c>
      <c r="G26" s="21">
        <f t="shared" si="2"/>
        <v>40.860620930452015</v>
      </c>
      <c r="H26" s="21">
        <f t="shared" si="3"/>
        <v>1.9818747711461002</v>
      </c>
      <c r="I26" s="118">
        <f t="shared" si="4"/>
        <v>669</v>
      </c>
      <c r="J26" s="21">
        <f t="shared" si="5"/>
        <v>52.95235079943011</v>
      </c>
      <c r="K26" s="21">
        <f t="shared" si="6"/>
        <v>2.21883187953965</v>
      </c>
    </row>
    <row r="27" spans="1:11" ht="13.5" customHeight="1">
      <c r="A27" s="16" t="s">
        <v>34</v>
      </c>
      <c r="B27" s="46" t="s">
        <v>35</v>
      </c>
      <c r="C27" s="61">
        <v>242</v>
      </c>
      <c r="D27" s="21">
        <f t="shared" si="0"/>
        <v>118.80216003927345</v>
      </c>
      <c r="E27" s="21">
        <f t="shared" si="1"/>
        <v>2.9146091774057568</v>
      </c>
      <c r="F27" s="61">
        <v>238</v>
      </c>
      <c r="G27" s="21">
        <f t="shared" si="2"/>
        <v>22.459186562234596</v>
      </c>
      <c r="H27" s="21">
        <f t="shared" si="3"/>
        <v>1.0893445624313438</v>
      </c>
      <c r="I27" s="118">
        <f t="shared" si="4"/>
        <v>480</v>
      </c>
      <c r="J27" s="21">
        <f t="shared" si="5"/>
        <v>37.99271806237138</v>
      </c>
      <c r="K27" s="21">
        <f t="shared" si="6"/>
        <v>1.5919869987728434</v>
      </c>
    </row>
    <row r="28" spans="1:11" ht="22.5" customHeight="1">
      <c r="A28" s="16" t="s">
        <v>36</v>
      </c>
      <c r="B28" s="49" t="s">
        <v>60</v>
      </c>
      <c r="C28" s="61">
        <v>63</v>
      </c>
      <c r="D28" s="21">
        <f t="shared" si="0"/>
        <v>30.927835051546392</v>
      </c>
      <c r="E28" s="21">
        <f t="shared" si="1"/>
        <v>0.7587618932915814</v>
      </c>
      <c r="F28" s="61">
        <v>2743</v>
      </c>
      <c r="G28" s="21">
        <f t="shared" si="2"/>
        <v>258.8468434462584</v>
      </c>
      <c r="H28" s="21">
        <f t="shared" si="3"/>
        <v>12.554924935920909</v>
      </c>
      <c r="I28" s="118">
        <f t="shared" si="4"/>
        <v>2806</v>
      </c>
      <c r="J28" s="21">
        <f t="shared" si="5"/>
        <v>222.09909767294602</v>
      </c>
      <c r="K28" s="21">
        <f t="shared" si="6"/>
        <v>9.30649066365958</v>
      </c>
    </row>
    <row r="29" spans="1:11" ht="15" customHeight="1" thickBot="1">
      <c r="A29" s="17" t="s">
        <v>38</v>
      </c>
      <c r="B29" s="72" t="s">
        <v>39</v>
      </c>
      <c r="C29" s="82">
        <v>316</v>
      </c>
      <c r="D29" s="56">
        <f t="shared" si="0"/>
        <v>155.13009327442316</v>
      </c>
      <c r="E29" s="56">
        <f t="shared" si="1"/>
        <v>3.8058533060339634</v>
      </c>
      <c r="F29" s="82">
        <v>1432</v>
      </c>
      <c r="G29" s="56">
        <f t="shared" si="2"/>
        <v>135.13258469378127</v>
      </c>
      <c r="H29" s="56">
        <f t="shared" si="3"/>
        <v>6.554375686561699</v>
      </c>
      <c r="I29" s="117">
        <f t="shared" si="4"/>
        <v>1748</v>
      </c>
      <c r="J29" s="56">
        <f t="shared" si="5"/>
        <v>138.35681494380245</v>
      </c>
      <c r="K29" s="56">
        <f t="shared" si="6"/>
        <v>5.7974859871977715</v>
      </c>
    </row>
    <row r="30" spans="1:11" ht="12.75">
      <c r="A30" s="17"/>
      <c r="B30" s="153" t="s">
        <v>40</v>
      </c>
      <c r="C30" s="192">
        <v>95</v>
      </c>
      <c r="D30" s="92">
        <f t="shared" si="0"/>
        <v>46.63721158566519</v>
      </c>
      <c r="E30" s="92">
        <f t="shared" si="1"/>
        <v>1.1441647597254005</v>
      </c>
      <c r="F30" s="192">
        <v>326</v>
      </c>
      <c r="G30" s="92">
        <f t="shared" si="2"/>
        <v>30.76342361045579</v>
      </c>
      <c r="H30" s="92">
        <f t="shared" si="3"/>
        <v>1.4921274258513364</v>
      </c>
      <c r="I30" s="90">
        <f t="shared" si="4"/>
        <v>421</v>
      </c>
      <c r="J30" s="92">
        <f t="shared" si="5"/>
        <v>33.32277980053823</v>
      </c>
      <c r="K30" s="92">
        <f t="shared" si="6"/>
        <v>1.3963052635070148</v>
      </c>
    </row>
    <row r="31" spans="1:11" ht="15.75" customHeight="1">
      <c r="A31" s="17" t="s">
        <v>41</v>
      </c>
      <c r="B31" s="46" t="s">
        <v>42</v>
      </c>
      <c r="C31" s="61">
        <v>3</v>
      </c>
      <c r="D31" s="21">
        <f t="shared" si="0"/>
        <v>1.4727540500736378</v>
      </c>
      <c r="E31" s="21">
        <f t="shared" si="1"/>
        <v>0.03613151872817054</v>
      </c>
      <c r="F31" s="61">
        <v>32</v>
      </c>
      <c r="G31" s="21">
        <f t="shared" si="2"/>
        <v>3.0197225629895255</v>
      </c>
      <c r="H31" s="21">
        <f t="shared" si="3"/>
        <v>0.14646649578908824</v>
      </c>
      <c r="I31" s="118">
        <f t="shared" si="4"/>
        <v>35</v>
      </c>
      <c r="J31" s="21">
        <f t="shared" si="5"/>
        <v>2.77030235871458</v>
      </c>
      <c r="K31" s="21">
        <f t="shared" si="6"/>
        <v>0.1160823853271865</v>
      </c>
    </row>
    <row r="32" spans="1:11" ht="16.5" customHeight="1">
      <c r="A32" s="17" t="s">
        <v>43</v>
      </c>
      <c r="B32" s="57" t="s">
        <v>44</v>
      </c>
      <c r="C32" s="61">
        <v>7</v>
      </c>
      <c r="D32" s="21">
        <f t="shared" si="0"/>
        <v>3.4364261168384878</v>
      </c>
      <c r="E32" s="21">
        <f t="shared" si="1"/>
        <v>0.08430687703239793</v>
      </c>
      <c r="F32" s="61"/>
      <c r="G32" s="21">
        <f t="shared" si="2"/>
        <v>0</v>
      </c>
      <c r="H32" s="21">
        <f t="shared" si="3"/>
        <v>0</v>
      </c>
      <c r="I32" s="118">
        <f t="shared" si="4"/>
        <v>7</v>
      </c>
      <c r="J32" s="21">
        <f t="shared" si="5"/>
        <v>0.554060471742916</v>
      </c>
      <c r="K32" s="21">
        <f t="shared" si="6"/>
        <v>0.0232164770654373</v>
      </c>
    </row>
    <row r="33" spans="1:11" ht="17.25" customHeight="1">
      <c r="A33" s="17" t="s">
        <v>45</v>
      </c>
      <c r="B33" s="46" t="s">
        <v>46</v>
      </c>
      <c r="C33" s="61">
        <v>12</v>
      </c>
      <c r="D33" s="21">
        <f t="shared" si="0"/>
        <v>5.891016200294551</v>
      </c>
      <c r="E33" s="21">
        <f t="shared" si="1"/>
        <v>0.14452607491268216</v>
      </c>
      <c r="F33" s="61">
        <v>13</v>
      </c>
      <c r="G33" s="21">
        <f t="shared" si="2"/>
        <v>1.2267622912144946</v>
      </c>
      <c r="H33" s="21">
        <f t="shared" si="3"/>
        <v>0.0595020139143171</v>
      </c>
      <c r="I33" s="118">
        <f t="shared" si="4"/>
        <v>25</v>
      </c>
      <c r="J33" s="21">
        <f t="shared" si="5"/>
        <v>1.9787873990818428</v>
      </c>
      <c r="K33" s="21">
        <f t="shared" si="6"/>
        <v>0.08291598951941892</v>
      </c>
    </row>
    <row r="34" spans="1:11" ht="14.25" customHeight="1">
      <c r="A34" s="17" t="s">
        <v>47</v>
      </c>
      <c r="B34" s="46" t="s">
        <v>48</v>
      </c>
      <c r="C34" s="61">
        <v>305</v>
      </c>
      <c r="D34" s="21">
        <f t="shared" si="0"/>
        <v>149.72999509081984</v>
      </c>
      <c r="E34" s="21">
        <f t="shared" si="1"/>
        <v>3.673371070697338</v>
      </c>
      <c r="F34" s="61">
        <v>185</v>
      </c>
      <c r="G34" s="21">
        <f t="shared" si="2"/>
        <v>17.457771067283193</v>
      </c>
      <c r="H34" s="21">
        <f t="shared" si="3"/>
        <v>0.8467594287806665</v>
      </c>
      <c r="I34" s="118">
        <f t="shared" si="4"/>
        <v>490</v>
      </c>
      <c r="J34" s="21">
        <f t="shared" si="5"/>
        <v>38.784233022004116</v>
      </c>
      <c r="K34" s="21">
        <f t="shared" si="6"/>
        <v>1.625153394580611</v>
      </c>
    </row>
    <row r="35" spans="1:11" ht="15" thickBot="1">
      <c r="A35" s="48" t="s">
        <v>49</v>
      </c>
      <c r="B35" s="59" t="s">
        <v>50</v>
      </c>
      <c r="C35" s="82">
        <v>186</v>
      </c>
      <c r="D35" s="56">
        <f t="shared" si="0"/>
        <v>91.31075110456554</v>
      </c>
      <c r="E35" s="56">
        <f t="shared" si="1"/>
        <v>2.2401541611465734</v>
      </c>
      <c r="F35" s="82">
        <v>479</v>
      </c>
      <c r="G35" s="56">
        <f t="shared" si="2"/>
        <v>45.20147211474946</v>
      </c>
      <c r="H35" s="56">
        <f t="shared" si="3"/>
        <v>2.1924203588429148</v>
      </c>
      <c r="I35" s="117">
        <f t="shared" si="4"/>
        <v>665</v>
      </c>
      <c r="J35" s="56">
        <f t="shared" si="5"/>
        <v>52.63574481557701</v>
      </c>
      <c r="K35" s="56">
        <f t="shared" si="6"/>
        <v>2.2055653212165436</v>
      </c>
    </row>
    <row r="36" spans="1:11" ht="15">
      <c r="A36" s="53"/>
      <c r="B36" s="38" t="s">
        <v>51</v>
      </c>
      <c r="C36" s="200">
        <f>C7+C9+C11+C12+SUM(C14:C18)+C22+SUM(C26:C29)+SUM(C31:C35)</f>
        <v>8303</v>
      </c>
      <c r="D36" s="146">
        <f t="shared" si="0"/>
        <v>4076.0922925871378</v>
      </c>
      <c r="E36" s="146">
        <f t="shared" si="1"/>
        <v>100</v>
      </c>
      <c r="F36" s="200">
        <f>F7+F9+F11+F12+SUM(F14:F18)+F22+SUM(F26:F29)+SUM(F31:F35)</f>
        <v>21848</v>
      </c>
      <c r="G36" s="146">
        <f t="shared" si="2"/>
        <v>2061.7155798810986</v>
      </c>
      <c r="H36" s="146">
        <f t="shared" si="3"/>
        <v>100</v>
      </c>
      <c r="I36" s="141">
        <f>I7+I9+I11+I12+SUM(I14:I18)+I22+SUM(I26:I29)+SUM(I31:I35)</f>
        <v>30151</v>
      </c>
      <c r="J36" s="146">
        <f t="shared" si="5"/>
        <v>2386.4967547886654</v>
      </c>
      <c r="K36" s="146">
        <f t="shared" si="6"/>
        <v>100</v>
      </c>
    </row>
    <row r="37" ht="12.75">
      <c r="B37" s="214"/>
    </row>
    <row r="38" ht="12.75">
      <c r="B38" s="214" t="s">
        <v>77</v>
      </c>
    </row>
  </sheetData>
  <sheetProtection/>
  <mergeCells count="11">
    <mergeCell ref="A7:A8"/>
    <mergeCell ref="A22:A25"/>
    <mergeCell ref="A18:A21"/>
    <mergeCell ref="A12:A13"/>
    <mergeCell ref="A9:A10"/>
    <mergeCell ref="A2:K2"/>
    <mergeCell ref="C5:E5"/>
    <mergeCell ref="F5:H5"/>
    <mergeCell ref="I5:K5"/>
    <mergeCell ref="A5:A6"/>
    <mergeCell ref="B5:B6"/>
  </mergeCells>
  <printOptions horizontalCentered="1" verticalCentered="1"/>
  <pageMargins left="0.7480314960629921" right="0.7480314960629921" top="0.1968503937007874" bottom="0.3937007874015748" header="0" footer="0"/>
  <pageSetup horizontalDpi="1200" verticalDpi="1200" orientation="landscape" paperSize="9" scale="85" r:id="rId1"/>
  <headerFooter alignWithMargins="0">
    <oddFooter>&amp;L&amp;Z&amp;F *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2:K38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6.00390625" style="28" customWidth="1"/>
    <col min="2" max="2" width="53.00390625" style="0" customWidth="1"/>
    <col min="3" max="3" width="11.8515625" style="74" customWidth="1"/>
    <col min="4" max="4" width="9.7109375" style="0" customWidth="1"/>
    <col min="5" max="5" width="8.421875" style="0" customWidth="1"/>
    <col min="6" max="6" width="11.00390625" style="74" customWidth="1"/>
    <col min="7" max="7" width="10.28125" style="0" customWidth="1"/>
    <col min="8" max="8" width="8.00390625" style="0" customWidth="1"/>
    <col min="9" max="9" width="11.00390625" style="73" customWidth="1"/>
    <col min="10" max="10" width="10.140625" style="0" customWidth="1"/>
    <col min="11" max="11" width="8.140625" style="0" customWidth="1"/>
  </cols>
  <sheetData>
    <row r="1" ht="7.5" customHeight="1"/>
    <row r="2" spans="1:11" ht="14.25" customHeight="1">
      <c r="A2" s="228" t="s">
        <v>78</v>
      </c>
      <c r="B2" s="228"/>
      <c r="C2" s="228"/>
      <c r="D2" s="228"/>
      <c r="E2" s="228"/>
      <c r="F2" s="228"/>
      <c r="G2" s="228"/>
      <c r="H2" s="228"/>
      <c r="I2" s="228"/>
      <c r="J2" s="228"/>
      <c r="K2" s="2"/>
    </row>
    <row r="3" spans="1:11" ht="9" customHeight="1">
      <c r="A3" s="64"/>
      <c r="B3" s="1"/>
      <c r="C3" s="206"/>
      <c r="D3" s="1"/>
      <c r="E3" s="1"/>
      <c r="F3" s="206"/>
      <c r="G3" s="1"/>
      <c r="H3" s="3"/>
      <c r="I3" s="84"/>
      <c r="J3" s="3"/>
      <c r="K3" s="3"/>
    </row>
    <row r="4" spans="1:11" ht="14.25">
      <c r="A4" s="65"/>
      <c r="D4" s="6">
        <v>4769.5</v>
      </c>
      <c r="E4" s="5"/>
      <c r="G4" s="5">
        <v>31232.5</v>
      </c>
      <c r="H4" s="5"/>
      <c r="I4" s="74"/>
      <c r="J4" s="6">
        <f>SUM(D4:G4)</f>
        <v>36002</v>
      </c>
      <c r="K4" s="5"/>
    </row>
    <row r="5" spans="1:11" ht="14.25">
      <c r="A5" s="229" t="s">
        <v>57</v>
      </c>
      <c r="B5" s="229" t="s">
        <v>55</v>
      </c>
      <c r="C5" s="207" t="s">
        <v>0</v>
      </c>
      <c r="D5" s="9"/>
      <c r="E5" s="10"/>
      <c r="F5" s="207" t="s">
        <v>1</v>
      </c>
      <c r="G5" s="9"/>
      <c r="H5" s="10"/>
      <c r="I5" s="75" t="s">
        <v>2</v>
      </c>
      <c r="J5" s="9"/>
      <c r="K5" s="10"/>
    </row>
    <row r="6" spans="1:11" ht="26.25" customHeight="1">
      <c r="A6" s="230"/>
      <c r="B6" s="230"/>
      <c r="C6" s="199" t="s">
        <v>3</v>
      </c>
      <c r="D6" s="30" t="s">
        <v>4</v>
      </c>
      <c r="E6" s="30" t="s">
        <v>5</v>
      </c>
      <c r="F6" s="199"/>
      <c r="G6" s="30" t="s">
        <v>4</v>
      </c>
      <c r="H6" s="30" t="s">
        <v>5</v>
      </c>
      <c r="I6" s="32" t="s">
        <v>3</v>
      </c>
      <c r="J6" s="30" t="s">
        <v>4</v>
      </c>
      <c r="K6" s="30" t="s">
        <v>5</v>
      </c>
    </row>
    <row r="7" spans="1:11" ht="15" thickBot="1">
      <c r="A7" s="223" t="s">
        <v>6</v>
      </c>
      <c r="B7" s="36" t="s">
        <v>7</v>
      </c>
      <c r="C7" s="82">
        <v>2308</v>
      </c>
      <c r="D7" s="60">
        <f aca="true" t="shared" si="0" ref="D7:D36">C7*1000/$D$4</f>
        <v>483.9081664744732</v>
      </c>
      <c r="E7" s="60">
        <f aca="true" t="shared" si="1" ref="E7:E36">C7*100/C$36</f>
        <v>15.521183591123066</v>
      </c>
      <c r="F7" s="82">
        <v>1147</v>
      </c>
      <c r="G7" s="68">
        <f aca="true" t="shared" si="2" ref="G7:G36">F7*1000/$G$4</f>
        <v>36.72456575682382</v>
      </c>
      <c r="H7" s="68">
        <f aca="true" t="shared" si="3" ref="H7:H36">F7*100/F$36</f>
        <v>1.7388272391001152</v>
      </c>
      <c r="I7" s="77">
        <f aca="true" t="shared" si="4" ref="I7:I35">C7+F7</f>
        <v>3455</v>
      </c>
      <c r="J7" s="68">
        <f aca="true" t="shared" si="5" ref="J7:J36">I7*1000/$J$4</f>
        <v>95.96689072829287</v>
      </c>
      <c r="K7" s="68">
        <f aca="true" t="shared" si="6" ref="K7:K36">I7*100/I$36</f>
        <v>4.274191553059357</v>
      </c>
    </row>
    <row r="8" spans="1:11" ht="12" customHeight="1">
      <c r="A8" s="224"/>
      <c r="B8" s="69" t="s">
        <v>8</v>
      </c>
      <c r="C8" s="194">
        <v>30</v>
      </c>
      <c r="D8" s="92">
        <f t="shared" si="0"/>
        <v>6.289967501834574</v>
      </c>
      <c r="E8" s="92">
        <f t="shared" si="1"/>
        <v>0.20174848688634836</v>
      </c>
      <c r="F8" s="194">
        <v>45</v>
      </c>
      <c r="G8" s="93">
        <f t="shared" si="2"/>
        <v>1.4408068518370287</v>
      </c>
      <c r="H8" s="93">
        <f t="shared" si="3"/>
        <v>0.06821902856103329</v>
      </c>
      <c r="I8" s="89">
        <f t="shared" si="4"/>
        <v>75</v>
      </c>
      <c r="J8" s="93">
        <f t="shared" si="5"/>
        <v>2.0832175990222765</v>
      </c>
      <c r="K8" s="93">
        <f t="shared" si="6"/>
        <v>0.09278273993616548</v>
      </c>
    </row>
    <row r="9" spans="1:11" ht="15" thickBot="1">
      <c r="A9" s="223" t="s">
        <v>9</v>
      </c>
      <c r="B9" s="36" t="s">
        <v>10</v>
      </c>
      <c r="C9" s="82">
        <v>28</v>
      </c>
      <c r="D9" s="60">
        <f t="shared" si="0"/>
        <v>5.870636335045602</v>
      </c>
      <c r="E9" s="60">
        <f t="shared" si="1"/>
        <v>0.1882985877605918</v>
      </c>
      <c r="F9" s="82">
        <v>1295</v>
      </c>
      <c r="G9" s="68">
        <f t="shared" si="2"/>
        <v>41.463219402865604</v>
      </c>
      <c r="H9" s="68">
        <f t="shared" si="3"/>
        <v>1.9631920441452915</v>
      </c>
      <c r="I9" s="77">
        <f t="shared" si="4"/>
        <v>1323</v>
      </c>
      <c r="J9" s="68">
        <f t="shared" si="5"/>
        <v>36.74795844675296</v>
      </c>
      <c r="K9" s="68">
        <f t="shared" si="6"/>
        <v>1.636687532473959</v>
      </c>
    </row>
    <row r="10" spans="1:11" s="79" customFormat="1" ht="15" customHeight="1">
      <c r="A10" s="224"/>
      <c r="B10" s="78" t="s">
        <v>11</v>
      </c>
      <c r="C10" s="192">
        <v>2</v>
      </c>
      <c r="D10" s="92">
        <f t="shared" si="0"/>
        <v>0.4193311667889716</v>
      </c>
      <c r="E10" s="92">
        <f t="shared" si="1"/>
        <v>0.013449899125756557</v>
      </c>
      <c r="F10" s="192">
        <v>558</v>
      </c>
      <c r="G10" s="93">
        <f t="shared" si="2"/>
        <v>17.866004962779158</v>
      </c>
      <c r="H10" s="93">
        <f t="shared" si="3"/>
        <v>0.8459159541568128</v>
      </c>
      <c r="I10" s="91">
        <f t="shared" si="4"/>
        <v>560</v>
      </c>
      <c r="J10" s="93">
        <f t="shared" si="5"/>
        <v>15.554691406032997</v>
      </c>
      <c r="K10" s="93">
        <f t="shared" si="6"/>
        <v>0.6927777915233688</v>
      </c>
    </row>
    <row r="11" spans="1:11" ht="19.5" customHeight="1">
      <c r="A11" s="16" t="s">
        <v>12</v>
      </c>
      <c r="B11" s="11" t="s">
        <v>13</v>
      </c>
      <c r="C11" s="61">
        <v>7</v>
      </c>
      <c r="D11" s="20">
        <f t="shared" si="0"/>
        <v>1.4676590837614005</v>
      </c>
      <c r="E11" s="20">
        <f t="shared" si="1"/>
        <v>0.04707464694014795</v>
      </c>
      <c r="F11" s="61">
        <v>325</v>
      </c>
      <c r="G11" s="20">
        <f t="shared" si="2"/>
        <v>10.40582726326743</v>
      </c>
      <c r="H11" s="20">
        <f t="shared" si="3"/>
        <v>0.4926929840519071</v>
      </c>
      <c r="I11" s="61">
        <f t="shared" si="4"/>
        <v>332</v>
      </c>
      <c r="J11" s="20">
        <f t="shared" si="5"/>
        <v>9.221709905005277</v>
      </c>
      <c r="K11" s="18">
        <f t="shared" si="6"/>
        <v>0.41071826211742585</v>
      </c>
    </row>
    <row r="12" spans="1:11" ht="25.5" customHeight="1" thickBot="1">
      <c r="A12" s="223" t="s">
        <v>14</v>
      </c>
      <c r="B12" s="36" t="s">
        <v>63</v>
      </c>
      <c r="C12" s="82">
        <v>54</v>
      </c>
      <c r="D12" s="60">
        <f t="shared" si="0"/>
        <v>11.321941503302233</v>
      </c>
      <c r="E12" s="60">
        <f t="shared" si="1"/>
        <v>0.36314727639542704</v>
      </c>
      <c r="F12" s="82">
        <v>4883</v>
      </c>
      <c r="G12" s="60">
        <f t="shared" si="2"/>
        <v>156.34355238933804</v>
      </c>
      <c r="H12" s="60">
        <f t="shared" si="3"/>
        <v>7.402522588078345</v>
      </c>
      <c r="I12" s="82">
        <f t="shared" si="4"/>
        <v>4937</v>
      </c>
      <c r="J12" s="60">
        <f t="shared" si="5"/>
        <v>137.13127048497304</v>
      </c>
      <c r="K12" s="68">
        <f t="shared" si="6"/>
        <v>6.107578494197986</v>
      </c>
    </row>
    <row r="13" spans="1:11" s="79" customFormat="1" ht="14.25" customHeight="1">
      <c r="A13" s="224"/>
      <c r="B13" s="71" t="s">
        <v>16</v>
      </c>
      <c r="C13" s="208">
        <v>6</v>
      </c>
      <c r="D13" s="94">
        <f t="shared" si="0"/>
        <v>1.2579935003669147</v>
      </c>
      <c r="E13" s="94">
        <f t="shared" si="1"/>
        <v>0.04034969737726967</v>
      </c>
      <c r="F13" s="208">
        <v>2994</v>
      </c>
      <c r="G13" s="94">
        <f t="shared" si="2"/>
        <v>95.86168254222365</v>
      </c>
      <c r="H13" s="94">
        <f t="shared" si="3"/>
        <v>4.538839366927415</v>
      </c>
      <c r="I13" s="86">
        <f t="shared" si="4"/>
        <v>3000</v>
      </c>
      <c r="J13" s="94">
        <f t="shared" si="5"/>
        <v>83.32870396089106</v>
      </c>
      <c r="K13" s="93">
        <f t="shared" si="6"/>
        <v>3.711309597446619</v>
      </c>
    </row>
    <row r="14" spans="1:11" ht="14.25">
      <c r="A14" s="14" t="s">
        <v>17</v>
      </c>
      <c r="B14" s="12" t="s">
        <v>18</v>
      </c>
      <c r="C14" s="61">
        <v>135</v>
      </c>
      <c r="D14" s="20">
        <f t="shared" si="0"/>
        <v>28.304853758255582</v>
      </c>
      <c r="E14" s="20">
        <f t="shared" si="1"/>
        <v>0.9078681909885676</v>
      </c>
      <c r="F14" s="61">
        <v>2956</v>
      </c>
      <c r="G14" s="20">
        <f t="shared" si="2"/>
        <v>94.64500120067238</v>
      </c>
      <c r="H14" s="20">
        <f t="shared" si="3"/>
        <v>4.481232187253654</v>
      </c>
      <c r="I14" s="61">
        <f t="shared" si="4"/>
        <v>3091</v>
      </c>
      <c r="J14" s="20">
        <f t="shared" si="5"/>
        <v>85.85634131437142</v>
      </c>
      <c r="K14" s="18">
        <f t="shared" si="6"/>
        <v>3.8238859885691663</v>
      </c>
    </row>
    <row r="15" spans="1:11" ht="14.25">
      <c r="A15" s="14" t="s">
        <v>19</v>
      </c>
      <c r="B15" s="12" t="s">
        <v>20</v>
      </c>
      <c r="C15" s="61">
        <v>114</v>
      </c>
      <c r="D15" s="20">
        <f t="shared" si="0"/>
        <v>23.90187650697138</v>
      </c>
      <c r="E15" s="20">
        <f t="shared" si="1"/>
        <v>0.7666442501681238</v>
      </c>
      <c r="F15" s="61">
        <v>3360</v>
      </c>
      <c r="G15" s="20">
        <f t="shared" si="2"/>
        <v>107.5802449371648</v>
      </c>
      <c r="H15" s="20">
        <f t="shared" si="3"/>
        <v>5.093687465890485</v>
      </c>
      <c r="I15" s="61">
        <f t="shared" si="4"/>
        <v>3474</v>
      </c>
      <c r="J15" s="20">
        <f t="shared" si="5"/>
        <v>96.49463918671185</v>
      </c>
      <c r="K15" s="18">
        <f t="shared" si="6"/>
        <v>4.297696513843185</v>
      </c>
    </row>
    <row r="16" spans="1:11" ht="14.25">
      <c r="A16" s="16" t="s">
        <v>21</v>
      </c>
      <c r="B16" s="11" t="s">
        <v>22</v>
      </c>
      <c r="C16" s="61">
        <v>898</v>
      </c>
      <c r="D16" s="20">
        <f t="shared" si="0"/>
        <v>188.27969388824823</v>
      </c>
      <c r="E16" s="20">
        <f t="shared" si="1"/>
        <v>6.039004707464694</v>
      </c>
      <c r="F16" s="61">
        <v>7941</v>
      </c>
      <c r="G16" s="20">
        <f t="shared" si="2"/>
        <v>254.25438245417433</v>
      </c>
      <c r="H16" s="20">
        <f t="shared" si="3"/>
        <v>12.038384573403675</v>
      </c>
      <c r="I16" s="61">
        <f t="shared" si="4"/>
        <v>8839</v>
      </c>
      <c r="J16" s="20">
        <f t="shared" si="5"/>
        <v>245.5141381034387</v>
      </c>
      <c r="K16" s="18">
        <f t="shared" si="6"/>
        <v>10.93475517727689</v>
      </c>
    </row>
    <row r="17" spans="1:11" ht="14.25">
      <c r="A17" s="14" t="s">
        <v>23</v>
      </c>
      <c r="B17" s="12" t="s">
        <v>24</v>
      </c>
      <c r="C17" s="61">
        <v>172</v>
      </c>
      <c r="D17" s="20">
        <f t="shared" si="0"/>
        <v>36.062480343851554</v>
      </c>
      <c r="E17" s="20">
        <f t="shared" si="1"/>
        <v>1.1566913248150639</v>
      </c>
      <c r="F17" s="61">
        <v>2294</v>
      </c>
      <c r="G17" s="20">
        <f t="shared" si="2"/>
        <v>73.44913151364764</v>
      </c>
      <c r="H17" s="20">
        <f t="shared" si="3"/>
        <v>3.4776544782002303</v>
      </c>
      <c r="I17" s="61">
        <f t="shared" si="4"/>
        <v>2466</v>
      </c>
      <c r="J17" s="20">
        <f t="shared" si="5"/>
        <v>68.49619465585245</v>
      </c>
      <c r="K17" s="18">
        <f t="shared" si="6"/>
        <v>3.050696489101121</v>
      </c>
    </row>
    <row r="18" spans="1:11" ht="15" thickBot="1">
      <c r="A18" s="218" t="s">
        <v>25</v>
      </c>
      <c r="B18" s="70" t="s">
        <v>26</v>
      </c>
      <c r="C18" s="82">
        <v>24</v>
      </c>
      <c r="D18" s="60">
        <f t="shared" si="0"/>
        <v>5.031974001467659</v>
      </c>
      <c r="E18" s="60">
        <f t="shared" si="1"/>
        <v>0.16139878950907868</v>
      </c>
      <c r="F18" s="82">
        <v>16982</v>
      </c>
      <c r="G18" s="60">
        <f t="shared" si="2"/>
        <v>543.7284879532539</v>
      </c>
      <c r="H18" s="60">
        <f t="shared" si="3"/>
        <v>25.744345400521496</v>
      </c>
      <c r="I18" s="82">
        <f t="shared" si="4"/>
        <v>17006</v>
      </c>
      <c r="J18" s="60">
        <f t="shared" si="5"/>
        <v>472.3626465196378</v>
      </c>
      <c r="K18" s="68">
        <f t="shared" si="6"/>
        <v>21.038177004725735</v>
      </c>
    </row>
    <row r="19" spans="1:11" s="79" customFormat="1" ht="11.25" customHeight="1">
      <c r="A19" s="219"/>
      <c r="B19" s="78" t="s">
        <v>27</v>
      </c>
      <c r="C19" s="208">
        <v>7</v>
      </c>
      <c r="D19" s="94">
        <f t="shared" si="0"/>
        <v>1.4676590837614005</v>
      </c>
      <c r="E19" s="94">
        <f t="shared" si="1"/>
        <v>0.04707464694014795</v>
      </c>
      <c r="F19" s="208">
        <v>10971</v>
      </c>
      <c r="G19" s="94">
        <f t="shared" si="2"/>
        <v>351.2687104778676</v>
      </c>
      <c r="H19" s="94">
        <f t="shared" si="3"/>
        <v>16.631799163179917</v>
      </c>
      <c r="I19" s="86">
        <f t="shared" si="4"/>
        <v>10978</v>
      </c>
      <c r="J19" s="94">
        <f t="shared" si="5"/>
        <v>304.92750402755405</v>
      </c>
      <c r="K19" s="93">
        <f t="shared" si="6"/>
        <v>13.580918920256329</v>
      </c>
    </row>
    <row r="20" spans="1:11" s="79" customFormat="1" ht="12" customHeight="1">
      <c r="A20" s="219"/>
      <c r="B20" s="62" t="s">
        <v>52</v>
      </c>
      <c r="C20" s="209"/>
      <c r="D20" s="95">
        <f t="shared" si="0"/>
        <v>0</v>
      </c>
      <c r="E20" s="95">
        <f t="shared" si="1"/>
        <v>0</v>
      </c>
      <c r="F20" s="209">
        <v>1764</v>
      </c>
      <c r="G20" s="95">
        <f t="shared" si="2"/>
        <v>56.47962859201153</v>
      </c>
      <c r="H20" s="95">
        <f t="shared" si="3"/>
        <v>2.674185919592505</v>
      </c>
      <c r="I20" s="83">
        <f t="shared" si="4"/>
        <v>1764</v>
      </c>
      <c r="J20" s="95">
        <f t="shared" si="5"/>
        <v>48.99727792900394</v>
      </c>
      <c r="K20" s="98">
        <f t="shared" si="6"/>
        <v>2.182250043298612</v>
      </c>
    </row>
    <row r="21" spans="1:11" s="79" customFormat="1" ht="12" customHeight="1">
      <c r="A21" s="220"/>
      <c r="B21" s="80" t="s">
        <v>28</v>
      </c>
      <c r="C21" s="209"/>
      <c r="D21" s="95">
        <f t="shared" si="0"/>
        <v>0</v>
      </c>
      <c r="E21" s="95">
        <f t="shared" si="1"/>
        <v>0</v>
      </c>
      <c r="F21" s="209">
        <v>1134</v>
      </c>
      <c r="G21" s="95">
        <f t="shared" si="2"/>
        <v>36.308332666293126</v>
      </c>
      <c r="H21" s="95">
        <f t="shared" si="3"/>
        <v>1.719119519738039</v>
      </c>
      <c r="I21" s="83">
        <f t="shared" si="4"/>
        <v>1134</v>
      </c>
      <c r="J21" s="95">
        <f t="shared" si="5"/>
        <v>31.498250097216822</v>
      </c>
      <c r="K21" s="98">
        <f t="shared" si="6"/>
        <v>1.4028750278348219</v>
      </c>
    </row>
    <row r="22" spans="1:11" ht="15" thickBot="1">
      <c r="A22" s="218" t="s">
        <v>29</v>
      </c>
      <c r="B22" s="70" t="s">
        <v>30</v>
      </c>
      <c r="C22" s="82">
        <v>7505</v>
      </c>
      <c r="D22" s="60">
        <f t="shared" si="0"/>
        <v>1573.5402033756159</v>
      </c>
      <c r="E22" s="60">
        <f t="shared" si="1"/>
        <v>50.470746469401476</v>
      </c>
      <c r="F22" s="82">
        <v>5337</v>
      </c>
      <c r="G22" s="60">
        <f t="shared" si="2"/>
        <v>170.8796926278716</v>
      </c>
      <c r="H22" s="60">
        <f t="shared" si="3"/>
        <v>8.090776787338548</v>
      </c>
      <c r="I22" s="82">
        <f t="shared" si="4"/>
        <v>12842</v>
      </c>
      <c r="J22" s="60">
        <f t="shared" si="5"/>
        <v>356.702405421921</v>
      </c>
      <c r="K22" s="68">
        <f t="shared" si="6"/>
        <v>15.886879283469828</v>
      </c>
    </row>
    <row r="23" spans="1:11" s="79" customFormat="1" ht="13.5" customHeight="1">
      <c r="A23" s="219"/>
      <c r="B23" s="78" t="s">
        <v>31</v>
      </c>
      <c r="C23" s="208">
        <v>6666</v>
      </c>
      <c r="D23" s="94">
        <f t="shared" si="0"/>
        <v>1397.6307789076423</v>
      </c>
      <c r="E23" s="94">
        <f t="shared" si="1"/>
        <v>44.8285137861466</v>
      </c>
      <c r="F23" s="208">
        <v>2336</v>
      </c>
      <c r="G23" s="94">
        <f t="shared" si="2"/>
        <v>74.7938845753622</v>
      </c>
      <c r="H23" s="94">
        <f t="shared" si="3"/>
        <v>3.5413255715238616</v>
      </c>
      <c r="I23" s="86">
        <f t="shared" si="4"/>
        <v>9002</v>
      </c>
      <c r="J23" s="94">
        <f t="shared" si="5"/>
        <v>250.04166435198044</v>
      </c>
      <c r="K23" s="93">
        <f t="shared" si="6"/>
        <v>11.136402998738154</v>
      </c>
    </row>
    <row r="24" spans="1:11" s="79" customFormat="1" ht="12" customHeight="1">
      <c r="A24" s="219"/>
      <c r="B24" s="63" t="s">
        <v>53</v>
      </c>
      <c r="C24" s="209">
        <v>134</v>
      </c>
      <c r="D24" s="95">
        <f t="shared" si="0"/>
        <v>28.095188174861097</v>
      </c>
      <c r="E24" s="95">
        <f t="shared" si="1"/>
        <v>0.9011432414256894</v>
      </c>
      <c r="F24" s="209">
        <v>345</v>
      </c>
      <c r="G24" s="95">
        <f t="shared" si="2"/>
        <v>11.046185864083887</v>
      </c>
      <c r="H24" s="95">
        <f t="shared" si="3"/>
        <v>0.5230125523012552</v>
      </c>
      <c r="I24" s="83">
        <f t="shared" si="4"/>
        <v>479</v>
      </c>
      <c r="J24" s="95">
        <f t="shared" si="5"/>
        <v>13.30481639908894</v>
      </c>
      <c r="K24" s="98">
        <f t="shared" si="6"/>
        <v>0.5925724323923102</v>
      </c>
    </row>
    <row r="25" spans="1:11" s="79" customFormat="1" ht="12" customHeight="1">
      <c r="A25" s="220"/>
      <c r="B25" s="63" t="s">
        <v>54</v>
      </c>
      <c r="C25" s="209">
        <v>422</v>
      </c>
      <c r="D25" s="95">
        <f t="shared" si="0"/>
        <v>88.47887619247301</v>
      </c>
      <c r="E25" s="95">
        <f t="shared" si="1"/>
        <v>2.8379287155346336</v>
      </c>
      <c r="F25" s="209">
        <v>1178</v>
      </c>
      <c r="G25" s="95">
        <f t="shared" si="2"/>
        <v>37.71712158808933</v>
      </c>
      <c r="H25" s="95">
        <f t="shared" si="3"/>
        <v>1.7858225698866048</v>
      </c>
      <c r="I25" s="83">
        <f t="shared" si="4"/>
        <v>1600</v>
      </c>
      <c r="J25" s="95">
        <f t="shared" si="5"/>
        <v>44.441975445808566</v>
      </c>
      <c r="K25" s="98">
        <f t="shared" si="6"/>
        <v>1.9793651186381969</v>
      </c>
    </row>
    <row r="26" spans="1:11" ht="14.25">
      <c r="A26" s="16" t="s">
        <v>32</v>
      </c>
      <c r="B26" s="11" t="s">
        <v>33</v>
      </c>
      <c r="C26" s="61">
        <v>552</v>
      </c>
      <c r="D26" s="20">
        <f t="shared" si="0"/>
        <v>115.73540203375616</v>
      </c>
      <c r="E26" s="20">
        <f t="shared" si="1"/>
        <v>3.71217215870881</v>
      </c>
      <c r="F26" s="61">
        <v>2512</v>
      </c>
      <c r="G26" s="20">
        <f t="shared" si="2"/>
        <v>80.42904026254702</v>
      </c>
      <c r="H26" s="20">
        <f t="shared" si="3"/>
        <v>3.808137772118125</v>
      </c>
      <c r="I26" s="61">
        <f t="shared" si="4"/>
        <v>3064</v>
      </c>
      <c r="J26" s="20">
        <f t="shared" si="5"/>
        <v>85.1063829787234</v>
      </c>
      <c r="K26" s="18">
        <f t="shared" si="6"/>
        <v>3.7904842021921468</v>
      </c>
    </row>
    <row r="27" spans="1:11" ht="14.25">
      <c r="A27" s="16" t="s">
        <v>34</v>
      </c>
      <c r="B27" s="11" t="s">
        <v>35</v>
      </c>
      <c r="C27" s="61">
        <v>857</v>
      </c>
      <c r="D27" s="20">
        <f t="shared" si="0"/>
        <v>179.68340496907433</v>
      </c>
      <c r="E27" s="20">
        <f t="shared" si="1"/>
        <v>5.763281775386685</v>
      </c>
      <c r="F27" s="61">
        <v>2223</v>
      </c>
      <c r="G27" s="20">
        <f t="shared" si="2"/>
        <v>71.17585848074921</v>
      </c>
      <c r="H27" s="20">
        <f t="shared" si="3"/>
        <v>3.3700200109150447</v>
      </c>
      <c r="I27" s="61">
        <f t="shared" si="4"/>
        <v>3080</v>
      </c>
      <c r="J27" s="20">
        <f t="shared" si="5"/>
        <v>85.55080273318148</v>
      </c>
      <c r="K27" s="18">
        <f t="shared" si="6"/>
        <v>3.810277853378529</v>
      </c>
    </row>
    <row r="28" spans="1:11" ht="25.5">
      <c r="A28" s="16" t="s">
        <v>36</v>
      </c>
      <c r="B28" s="11" t="s">
        <v>60</v>
      </c>
      <c r="C28" s="61">
        <v>185</v>
      </c>
      <c r="D28" s="20">
        <f t="shared" si="0"/>
        <v>38.78813292797987</v>
      </c>
      <c r="E28" s="20">
        <f t="shared" si="1"/>
        <v>1.2441156691324815</v>
      </c>
      <c r="F28" s="61">
        <v>4593</v>
      </c>
      <c r="G28" s="20">
        <f t="shared" si="2"/>
        <v>147.05835267749939</v>
      </c>
      <c r="H28" s="20">
        <f t="shared" si="3"/>
        <v>6.962888848462798</v>
      </c>
      <c r="I28" s="61">
        <f t="shared" si="4"/>
        <v>4778</v>
      </c>
      <c r="J28" s="20">
        <f t="shared" si="5"/>
        <v>132.71484917504583</v>
      </c>
      <c r="K28" s="18">
        <f t="shared" si="6"/>
        <v>5.910879085533315</v>
      </c>
    </row>
    <row r="29" spans="1:11" ht="15" thickBot="1">
      <c r="A29" s="223" t="s">
        <v>38</v>
      </c>
      <c r="B29" s="72" t="s">
        <v>39</v>
      </c>
      <c r="C29" s="82">
        <v>500</v>
      </c>
      <c r="D29" s="60">
        <f t="shared" si="0"/>
        <v>104.8327916972429</v>
      </c>
      <c r="E29" s="60">
        <f t="shared" si="1"/>
        <v>3.3624747814391394</v>
      </c>
      <c r="F29" s="82">
        <v>4060</v>
      </c>
      <c r="G29" s="68">
        <f t="shared" si="2"/>
        <v>129.9927959657408</v>
      </c>
      <c r="H29" s="68">
        <f t="shared" si="3"/>
        <v>6.1548723546176705</v>
      </c>
      <c r="I29" s="77">
        <f t="shared" si="4"/>
        <v>4560</v>
      </c>
      <c r="J29" s="68">
        <f t="shared" si="5"/>
        <v>126.65963002055442</v>
      </c>
      <c r="K29" s="68">
        <f t="shared" si="6"/>
        <v>5.641190588118861</v>
      </c>
    </row>
    <row r="30" spans="1:11" s="33" customFormat="1" ht="13.5" customHeight="1">
      <c r="A30" s="224"/>
      <c r="B30" s="85" t="s">
        <v>40</v>
      </c>
      <c r="C30" s="210">
        <v>302</v>
      </c>
      <c r="D30" s="96">
        <f t="shared" si="0"/>
        <v>63.31900618513471</v>
      </c>
      <c r="E30" s="96">
        <f t="shared" si="1"/>
        <v>2.03093476798924</v>
      </c>
      <c r="F30" s="210">
        <v>1824</v>
      </c>
      <c r="G30" s="97">
        <f t="shared" si="2"/>
        <v>58.400704394460895</v>
      </c>
      <c r="H30" s="97">
        <f t="shared" si="3"/>
        <v>2.7651446243405493</v>
      </c>
      <c r="I30" s="87">
        <f t="shared" si="4"/>
        <v>2126</v>
      </c>
      <c r="J30" s="97">
        <f t="shared" si="5"/>
        <v>59.05227487361813</v>
      </c>
      <c r="K30" s="97">
        <f t="shared" si="6"/>
        <v>2.630081401390504</v>
      </c>
    </row>
    <row r="31" spans="1:11" ht="14.25">
      <c r="A31" s="16" t="s">
        <v>41</v>
      </c>
      <c r="B31" s="11" t="s">
        <v>42</v>
      </c>
      <c r="C31" s="61">
        <v>1</v>
      </c>
      <c r="D31" s="20">
        <f t="shared" si="0"/>
        <v>0.2096655833944858</v>
      </c>
      <c r="E31" s="20">
        <f t="shared" si="1"/>
        <v>0.006724949562878279</v>
      </c>
      <c r="F31" s="61">
        <v>75</v>
      </c>
      <c r="G31" s="18">
        <f t="shared" si="2"/>
        <v>2.4013447530617147</v>
      </c>
      <c r="H31" s="18">
        <f t="shared" si="3"/>
        <v>0.11369838093505548</v>
      </c>
      <c r="I31" s="76">
        <f t="shared" si="4"/>
        <v>76</v>
      </c>
      <c r="J31" s="18">
        <f t="shared" si="5"/>
        <v>2.110993833675907</v>
      </c>
      <c r="K31" s="18">
        <f t="shared" si="6"/>
        <v>0.09401984313531435</v>
      </c>
    </row>
    <row r="32" spans="1:11" ht="14.25">
      <c r="A32" s="16" t="s">
        <v>43</v>
      </c>
      <c r="B32" s="11" t="s">
        <v>44</v>
      </c>
      <c r="C32" s="61">
        <v>7</v>
      </c>
      <c r="D32" s="20">
        <f t="shared" si="0"/>
        <v>1.4676590837614005</v>
      </c>
      <c r="E32" s="20">
        <f t="shared" si="1"/>
        <v>0.04707464694014795</v>
      </c>
      <c r="F32" s="61"/>
      <c r="G32" s="18">
        <f t="shared" si="2"/>
        <v>0</v>
      </c>
      <c r="H32" s="18">
        <f t="shared" si="3"/>
        <v>0</v>
      </c>
      <c r="I32" s="76">
        <f t="shared" si="4"/>
        <v>7</v>
      </c>
      <c r="J32" s="18">
        <f t="shared" si="5"/>
        <v>0.19443364257541249</v>
      </c>
      <c r="K32" s="18">
        <f t="shared" si="6"/>
        <v>0.008659722394042111</v>
      </c>
    </row>
    <row r="33" spans="1:11" ht="14.25">
      <c r="A33" s="16" t="s">
        <v>45</v>
      </c>
      <c r="B33" s="11" t="s">
        <v>46</v>
      </c>
      <c r="C33" s="61">
        <v>94</v>
      </c>
      <c r="D33" s="20">
        <f t="shared" si="0"/>
        <v>19.708564839081664</v>
      </c>
      <c r="E33" s="20">
        <f t="shared" si="1"/>
        <v>0.6321452589105582</v>
      </c>
      <c r="F33" s="61">
        <v>28</v>
      </c>
      <c r="G33" s="18">
        <f t="shared" si="2"/>
        <v>0.8965020411430401</v>
      </c>
      <c r="H33" s="18">
        <f t="shared" si="3"/>
        <v>0.04244739554908738</v>
      </c>
      <c r="I33" s="76">
        <f t="shared" si="4"/>
        <v>122</v>
      </c>
      <c r="J33" s="18">
        <f t="shared" si="5"/>
        <v>3.388700627742903</v>
      </c>
      <c r="K33" s="18">
        <f t="shared" si="6"/>
        <v>0.1509265902961625</v>
      </c>
    </row>
    <row r="34" spans="1:11" ht="14.25">
      <c r="A34" s="16" t="s">
        <v>47</v>
      </c>
      <c r="B34" s="11" t="s">
        <v>48</v>
      </c>
      <c r="C34" s="61">
        <v>877</v>
      </c>
      <c r="D34" s="20">
        <f t="shared" si="0"/>
        <v>183.87671663696403</v>
      </c>
      <c r="E34" s="20">
        <f t="shared" si="1"/>
        <v>5.89778076664425</v>
      </c>
      <c r="F34" s="76">
        <v>3784</v>
      </c>
      <c r="G34" s="18">
        <f t="shared" si="2"/>
        <v>121.1558472744737</v>
      </c>
      <c r="H34" s="18">
        <f t="shared" si="3"/>
        <v>5.736462312776666</v>
      </c>
      <c r="I34" s="76">
        <f t="shared" si="4"/>
        <v>4661</v>
      </c>
      <c r="J34" s="18">
        <f t="shared" si="5"/>
        <v>129.46502972057107</v>
      </c>
      <c r="K34" s="18">
        <f t="shared" si="6"/>
        <v>5.766138011232897</v>
      </c>
    </row>
    <row r="35" spans="1:11" ht="15" thickBot="1">
      <c r="A35" s="35" t="s">
        <v>49</v>
      </c>
      <c r="B35" s="36" t="s">
        <v>50</v>
      </c>
      <c r="C35" s="82">
        <v>552</v>
      </c>
      <c r="D35" s="60">
        <f t="shared" si="0"/>
        <v>115.73540203375616</v>
      </c>
      <c r="E35" s="60">
        <f t="shared" si="1"/>
        <v>3.71217215870881</v>
      </c>
      <c r="F35" s="77">
        <v>2169</v>
      </c>
      <c r="G35" s="68">
        <f t="shared" si="2"/>
        <v>69.44689025854478</v>
      </c>
      <c r="H35" s="68">
        <f t="shared" si="3"/>
        <v>3.2881571766418047</v>
      </c>
      <c r="I35" s="77">
        <f t="shared" si="4"/>
        <v>2721</v>
      </c>
      <c r="J35" s="68">
        <f t="shared" si="5"/>
        <v>75.5791344925282</v>
      </c>
      <c r="K35" s="18">
        <f t="shared" si="6"/>
        <v>3.3661578048840832</v>
      </c>
    </row>
    <row r="36" spans="1:11" ht="20.25" customHeight="1">
      <c r="A36" s="66"/>
      <c r="B36" s="67" t="s">
        <v>51</v>
      </c>
      <c r="C36" s="211">
        <f>C7+C9+C11+C12+SUM(C14:C18)+C22+SUM(C26:C29)+SUM(C31:C35)</f>
        <v>14870</v>
      </c>
      <c r="D36" s="47">
        <f t="shared" si="0"/>
        <v>3117.727225076004</v>
      </c>
      <c r="E36" s="47">
        <f t="shared" si="1"/>
        <v>100</v>
      </c>
      <c r="F36" s="211">
        <f>F7+F9+F11+F12+SUM(F14:F18)+F22+SUM(F26:F29)+SUM(F31:F35)</f>
        <v>65964</v>
      </c>
      <c r="G36" s="47">
        <f t="shared" si="2"/>
        <v>2112.030737212839</v>
      </c>
      <c r="H36" s="47">
        <f t="shared" si="3"/>
        <v>100</v>
      </c>
      <c r="I36" s="81">
        <f>I7+I9+I11+I12+SUM(I14:I18)+I22+SUM(I26:I29)+SUM(I31:I35)</f>
        <v>80834</v>
      </c>
      <c r="J36" s="47">
        <f t="shared" si="5"/>
        <v>2245.264151991556</v>
      </c>
      <c r="K36" s="18">
        <f t="shared" si="6"/>
        <v>100</v>
      </c>
    </row>
    <row r="37" ht="14.25">
      <c r="B37" s="214"/>
    </row>
    <row r="38" ht="14.25">
      <c r="B38" s="214" t="s">
        <v>77</v>
      </c>
    </row>
  </sheetData>
  <sheetProtection/>
  <mergeCells count="9">
    <mergeCell ref="A2:J2"/>
    <mergeCell ref="A5:A6"/>
    <mergeCell ref="B5:B6"/>
    <mergeCell ref="A7:A8"/>
    <mergeCell ref="A29:A30"/>
    <mergeCell ref="A9:A10"/>
    <mergeCell ref="A12:A13"/>
    <mergeCell ref="A18:A21"/>
    <mergeCell ref="A22:A25"/>
  </mergeCells>
  <printOptions horizontalCentered="1"/>
  <pageMargins left="0.7480314960629921" right="0.7480314960629921" top="0.2362204724409449" bottom="0.3937007874015748" header="0.2362204724409449" footer="0"/>
  <pageSetup horizontalDpi="1200" verticalDpi="1200" orientation="landscape" paperSize="9" scale="85" r:id="rId1"/>
  <headerFooter alignWithMargins="0">
    <oddFooter>&amp;L&amp;Z&amp;F *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2:K38"/>
  <sheetViews>
    <sheetView zoomScalePageLayoutView="0" workbookViewId="0" topLeftCell="A1">
      <selection activeCell="D4" sqref="C4:J5"/>
    </sheetView>
  </sheetViews>
  <sheetFormatPr defaultColWidth="9.140625" defaultRowHeight="12.75"/>
  <cols>
    <col min="1" max="1" width="6.00390625" style="28" customWidth="1"/>
    <col min="2" max="2" width="53.7109375" style="0" customWidth="1"/>
    <col min="3" max="3" width="10.421875" style="5" customWidth="1"/>
    <col min="4" max="4" width="10.421875" style="106" customWidth="1"/>
    <col min="5" max="5" width="8.421875" style="106" customWidth="1"/>
    <col min="6" max="6" width="10.28125" style="5" customWidth="1"/>
    <col min="7" max="7" width="10.421875" style="106" customWidth="1"/>
    <col min="8" max="8" width="8.421875" style="106" customWidth="1"/>
    <col min="9" max="9" width="10.28125" style="0" customWidth="1"/>
    <col min="10" max="10" width="10.00390625" style="106" customWidth="1"/>
    <col min="11" max="11" width="9.140625" style="106" customWidth="1"/>
  </cols>
  <sheetData>
    <row r="2" spans="1:11" ht="12.75">
      <c r="A2" s="255" t="s">
        <v>79</v>
      </c>
      <c r="B2" s="255"/>
      <c r="C2" s="255"/>
      <c r="D2" s="255"/>
      <c r="E2" s="255"/>
      <c r="F2" s="255"/>
      <c r="G2" s="255"/>
      <c r="H2" s="255"/>
      <c r="I2" s="255"/>
      <c r="J2" s="255"/>
      <c r="K2" s="107"/>
    </row>
    <row r="3" spans="1:11" ht="12.75">
      <c r="A3" s="64"/>
      <c r="B3" s="1"/>
      <c r="C3" s="201"/>
      <c r="D3" s="108"/>
      <c r="E3" s="108"/>
      <c r="F3" s="201"/>
      <c r="G3" s="108"/>
      <c r="H3" s="112"/>
      <c r="I3" s="3"/>
      <c r="J3" s="112"/>
      <c r="K3" s="112"/>
    </row>
    <row r="4" spans="1:10" ht="12.75">
      <c r="A4" s="65"/>
      <c r="D4" s="280">
        <v>2485</v>
      </c>
      <c r="E4" s="270"/>
      <c r="G4" s="281">
        <v>9300.5</v>
      </c>
      <c r="H4" s="270"/>
      <c r="I4" s="5"/>
      <c r="J4" s="280">
        <f>SUM(D4:G4)</f>
        <v>11785.5</v>
      </c>
    </row>
    <row r="5" spans="1:11" ht="12.75">
      <c r="A5" s="229" t="s">
        <v>57</v>
      </c>
      <c r="B5" s="229" t="s">
        <v>55</v>
      </c>
      <c r="C5" s="282" t="s">
        <v>0</v>
      </c>
      <c r="D5" s="283"/>
      <c r="E5" s="284"/>
      <c r="F5" s="282" t="s">
        <v>1</v>
      </c>
      <c r="G5" s="283"/>
      <c r="H5" s="284"/>
      <c r="I5" s="159" t="s">
        <v>2</v>
      </c>
      <c r="J5" s="285"/>
      <c r="K5" s="109"/>
    </row>
    <row r="6" spans="1:11" ht="30" customHeight="1">
      <c r="A6" s="230"/>
      <c r="B6" s="230"/>
      <c r="C6" s="212" t="s">
        <v>3</v>
      </c>
      <c r="D6" s="116" t="s">
        <v>4</v>
      </c>
      <c r="E6" s="116" t="s">
        <v>5</v>
      </c>
      <c r="F6" s="212" t="s">
        <v>3</v>
      </c>
      <c r="G6" s="116" t="s">
        <v>4</v>
      </c>
      <c r="H6" s="116" t="s">
        <v>5</v>
      </c>
      <c r="I6" s="116" t="s">
        <v>3</v>
      </c>
      <c r="J6" s="116" t="s">
        <v>4</v>
      </c>
      <c r="K6" s="116" t="s">
        <v>5</v>
      </c>
    </row>
    <row r="7" spans="1:11" ht="15.75" customHeight="1" thickBot="1">
      <c r="A7" s="223" t="s">
        <v>6</v>
      </c>
      <c r="B7" s="36" t="s">
        <v>7</v>
      </c>
      <c r="C7" s="82">
        <v>1177</v>
      </c>
      <c r="D7" s="60">
        <f aca="true" t="shared" si="0" ref="D7:D36">C7*1000/$D$4</f>
        <v>473.6418511066398</v>
      </c>
      <c r="E7" s="60">
        <f aca="true" t="shared" si="1" ref="E7:E36">C7*100/C$36</f>
        <v>27.02020202020202</v>
      </c>
      <c r="F7" s="82">
        <v>451</v>
      </c>
      <c r="G7" s="60">
        <f aca="true" t="shared" si="2" ref="G7:G36">F7*1000/$G$4</f>
        <v>48.49201655824956</v>
      </c>
      <c r="H7" s="60">
        <f aca="true" t="shared" si="3" ref="H7:H36">F7*100/F$36</f>
        <v>4.063063063063063</v>
      </c>
      <c r="I7" s="117">
        <f aca="true" t="shared" si="4" ref="I7:I35">C7+F7</f>
        <v>1628</v>
      </c>
      <c r="J7" s="60">
        <f aca="true" t="shared" si="5" ref="J7:J36">I7*1000/$J$4</f>
        <v>138.13584489414959</v>
      </c>
      <c r="K7" s="60">
        <f aca="true" t="shared" si="6" ref="K7:K36">I7*100/I$36</f>
        <v>10.53312629399586</v>
      </c>
    </row>
    <row r="8" spans="1:11" s="106" customFormat="1" ht="12.75">
      <c r="A8" s="224"/>
      <c r="B8" s="102" t="s">
        <v>8</v>
      </c>
      <c r="C8" s="192"/>
      <c r="D8" s="92">
        <f t="shared" si="0"/>
        <v>0</v>
      </c>
      <c r="E8" s="92">
        <f t="shared" si="1"/>
        <v>0</v>
      </c>
      <c r="F8" s="192">
        <v>2</v>
      </c>
      <c r="G8" s="92">
        <f t="shared" si="2"/>
        <v>0.2150422020321488</v>
      </c>
      <c r="H8" s="92">
        <f t="shared" si="3"/>
        <v>0.018018018018018018</v>
      </c>
      <c r="I8" s="90">
        <f t="shared" si="4"/>
        <v>2</v>
      </c>
      <c r="J8" s="92">
        <f t="shared" si="5"/>
        <v>0.16970005515251793</v>
      </c>
      <c r="K8" s="92">
        <f t="shared" si="6"/>
        <v>0.012939958592132506</v>
      </c>
    </row>
    <row r="9" spans="1:11" ht="17.25" customHeight="1" thickBot="1">
      <c r="A9" s="223" t="s">
        <v>9</v>
      </c>
      <c r="B9" s="36" t="s">
        <v>10</v>
      </c>
      <c r="C9" s="82">
        <v>7</v>
      </c>
      <c r="D9" s="60">
        <f t="shared" si="0"/>
        <v>2.816901408450704</v>
      </c>
      <c r="E9" s="60">
        <f t="shared" si="1"/>
        <v>0.16069788797061524</v>
      </c>
      <c r="F9" s="82">
        <v>176</v>
      </c>
      <c r="G9" s="60">
        <f t="shared" si="2"/>
        <v>18.923713778829097</v>
      </c>
      <c r="H9" s="60">
        <f t="shared" si="3"/>
        <v>1.5855855855855856</v>
      </c>
      <c r="I9" s="117">
        <f t="shared" si="4"/>
        <v>183</v>
      </c>
      <c r="J9" s="60">
        <f t="shared" si="5"/>
        <v>15.52755504645539</v>
      </c>
      <c r="K9" s="60">
        <f t="shared" si="6"/>
        <v>1.1840062111801242</v>
      </c>
    </row>
    <row r="10" spans="1:11" s="106" customFormat="1" ht="12.75">
      <c r="A10" s="224"/>
      <c r="B10" s="102" t="s">
        <v>11</v>
      </c>
      <c r="C10" s="192">
        <v>1</v>
      </c>
      <c r="D10" s="92">
        <f t="shared" si="0"/>
        <v>0.4024144869215292</v>
      </c>
      <c r="E10" s="92">
        <f t="shared" si="1"/>
        <v>0.02295684113865932</v>
      </c>
      <c r="F10" s="192">
        <v>79</v>
      </c>
      <c r="G10" s="92">
        <f t="shared" si="2"/>
        <v>8.494166980269878</v>
      </c>
      <c r="H10" s="92">
        <f t="shared" si="3"/>
        <v>0.7117117117117117</v>
      </c>
      <c r="I10" s="90">
        <f t="shared" si="4"/>
        <v>80</v>
      </c>
      <c r="J10" s="92">
        <f t="shared" si="5"/>
        <v>6.788002206100717</v>
      </c>
      <c r="K10" s="92">
        <f t="shared" si="6"/>
        <v>0.5175983436853002</v>
      </c>
    </row>
    <row r="11" spans="1:11" ht="16.5" customHeight="1">
      <c r="A11" s="16" t="s">
        <v>12</v>
      </c>
      <c r="B11" s="11" t="s">
        <v>13</v>
      </c>
      <c r="C11" s="61">
        <v>2</v>
      </c>
      <c r="D11" s="20">
        <f t="shared" si="0"/>
        <v>0.8048289738430584</v>
      </c>
      <c r="E11" s="20">
        <f t="shared" si="1"/>
        <v>0.04591368227731864</v>
      </c>
      <c r="F11" s="61">
        <v>30</v>
      </c>
      <c r="G11" s="20">
        <f t="shared" si="2"/>
        <v>3.225633030482232</v>
      </c>
      <c r="H11" s="20">
        <f t="shared" si="3"/>
        <v>0.2702702702702703</v>
      </c>
      <c r="I11" s="118">
        <f t="shared" si="4"/>
        <v>32</v>
      </c>
      <c r="J11" s="20">
        <f t="shared" si="5"/>
        <v>2.715200882440287</v>
      </c>
      <c r="K11" s="20">
        <f t="shared" si="6"/>
        <v>0.2070393374741201</v>
      </c>
    </row>
    <row r="12" spans="1:11" ht="26.25" thickBot="1">
      <c r="A12" s="223" t="s">
        <v>14</v>
      </c>
      <c r="B12" s="36" t="s">
        <v>15</v>
      </c>
      <c r="C12" s="82">
        <v>14</v>
      </c>
      <c r="D12" s="60">
        <f t="shared" si="0"/>
        <v>5.633802816901408</v>
      </c>
      <c r="E12" s="60">
        <f t="shared" si="1"/>
        <v>0.3213957759412305</v>
      </c>
      <c r="F12" s="82">
        <v>793</v>
      </c>
      <c r="G12" s="60">
        <f t="shared" si="2"/>
        <v>85.264233105747</v>
      </c>
      <c r="H12" s="60">
        <f t="shared" si="3"/>
        <v>7.1441441441441444</v>
      </c>
      <c r="I12" s="117">
        <f t="shared" si="4"/>
        <v>807</v>
      </c>
      <c r="J12" s="60">
        <f t="shared" si="5"/>
        <v>68.47397225404099</v>
      </c>
      <c r="K12" s="60">
        <f t="shared" si="6"/>
        <v>5.221273291925466</v>
      </c>
    </row>
    <row r="13" spans="1:11" s="106" customFormat="1" ht="15" customHeight="1">
      <c r="A13" s="224"/>
      <c r="B13" s="101" t="s">
        <v>16</v>
      </c>
      <c r="C13" s="192">
        <v>8</v>
      </c>
      <c r="D13" s="92">
        <f t="shared" si="0"/>
        <v>3.2193158953722336</v>
      </c>
      <c r="E13" s="92">
        <f t="shared" si="1"/>
        <v>0.18365472910927455</v>
      </c>
      <c r="F13" s="192">
        <v>603</v>
      </c>
      <c r="G13" s="92">
        <f t="shared" si="2"/>
        <v>64.83522391269287</v>
      </c>
      <c r="H13" s="92">
        <f t="shared" si="3"/>
        <v>5.4324324324324325</v>
      </c>
      <c r="I13" s="90">
        <f t="shared" si="4"/>
        <v>611</v>
      </c>
      <c r="J13" s="92">
        <f t="shared" si="5"/>
        <v>51.843366849094224</v>
      </c>
      <c r="K13" s="92">
        <f t="shared" si="6"/>
        <v>3.9531573498964803</v>
      </c>
    </row>
    <row r="14" spans="1:11" ht="15" customHeight="1">
      <c r="A14" s="14" t="s">
        <v>17</v>
      </c>
      <c r="B14" s="12" t="s">
        <v>18</v>
      </c>
      <c r="C14" s="61">
        <v>52</v>
      </c>
      <c r="D14" s="20">
        <f t="shared" si="0"/>
        <v>20.925553319919516</v>
      </c>
      <c r="E14" s="20">
        <f t="shared" si="1"/>
        <v>1.1937557392102847</v>
      </c>
      <c r="F14" s="61">
        <v>216</v>
      </c>
      <c r="G14" s="20">
        <f t="shared" si="2"/>
        <v>23.22455781947207</v>
      </c>
      <c r="H14" s="20">
        <f t="shared" si="3"/>
        <v>1.945945945945946</v>
      </c>
      <c r="I14" s="118">
        <f t="shared" si="4"/>
        <v>268</v>
      </c>
      <c r="J14" s="20">
        <f t="shared" si="5"/>
        <v>22.739807390437402</v>
      </c>
      <c r="K14" s="20">
        <f t="shared" si="6"/>
        <v>1.7339544513457557</v>
      </c>
    </row>
    <row r="15" spans="1:11" ht="14.25">
      <c r="A15" s="14" t="s">
        <v>19</v>
      </c>
      <c r="B15" s="12" t="s">
        <v>20</v>
      </c>
      <c r="C15" s="61">
        <v>27</v>
      </c>
      <c r="D15" s="20">
        <f t="shared" si="0"/>
        <v>10.865191146881287</v>
      </c>
      <c r="E15" s="20">
        <f t="shared" si="1"/>
        <v>0.6198347107438017</v>
      </c>
      <c r="F15" s="61">
        <v>612</v>
      </c>
      <c r="G15" s="20">
        <f t="shared" si="2"/>
        <v>65.80291382183754</v>
      </c>
      <c r="H15" s="20">
        <f t="shared" si="3"/>
        <v>5.513513513513513</v>
      </c>
      <c r="I15" s="118">
        <f t="shared" si="4"/>
        <v>639</v>
      </c>
      <c r="J15" s="20">
        <f t="shared" si="5"/>
        <v>54.219167621229474</v>
      </c>
      <c r="K15" s="20">
        <f t="shared" si="6"/>
        <v>4.134316770186335</v>
      </c>
    </row>
    <row r="16" spans="1:11" ht="14.25">
      <c r="A16" s="16" t="s">
        <v>21</v>
      </c>
      <c r="B16" s="11" t="s">
        <v>22</v>
      </c>
      <c r="C16" s="61">
        <v>32</v>
      </c>
      <c r="D16" s="20">
        <f t="shared" si="0"/>
        <v>12.877263581488934</v>
      </c>
      <c r="E16" s="20">
        <f t="shared" si="1"/>
        <v>0.7346189164370982</v>
      </c>
      <c r="F16" s="61">
        <v>438</v>
      </c>
      <c r="G16" s="20">
        <f t="shared" si="2"/>
        <v>47.09424224504059</v>
      </c>
      <c r="H16" s="20">
        <f t="shared" si="3"/>
        <v>3.945945945945946</v>
      </c>
      <c r="I16" s="118">
        <f t="shared" si="4"/>
        <v>470</v>
      </c>
      <c r="J16" s="20">
        <f t="shared" si="5"/>
        <v>39.879512960841716</v>
      </c>
      <c r="K16" s="20">
        <f t="shared" si="6"/>
        <v>3.040890269151139</v>
      </c>
    </row>
    <row r="17" spans="1:11" ht="14.25">
      <c r="A17" s="14" t="s">
        <v>23</v>
      </c>
      <c r="B17" s="12" t="s">
        <v>24</v>
      </c>
      <c r="C17" s="61">
        <v>19</v>
      </c>
      <c r="D17" s="20">
        <f t="shared" si="0"/>
        <v>7.645875251509055</v>
      </c>
      <c r="E17" s="20">
        <f t="shared" si="1"/>
        <v>0.4361799816345271</v>
      </c>
      <c r="F17" s="61">
        <v>278</v>
      </c>
      <c r="G17" s="20">
        <f t="shared" si="2"/>
        <v>29.890866082468683</v>
      </c>
      <c r="H17" s="20">
        <f t="shared" si="3"/>
        <v>2.5045045045045047</v>
      </c>
      <c r="I17" s="118">
        <f t="shared" si="4"/>
        <v>297</v>
      </c>
      <c r="J17" s="20">
        <f t="shared" si="5"/>
        <v>25.20045819014891</v>
      </c>
      <c r="K17" s="20">
        <f t="shared" si="6"/>
        <v>1.921583850931677</v>
      </c>
    </row>
    <row r="18" spans="1:11" ht="15" thickBot="1">
      <c r="A18" s="218" t="s">
        <v>25</v>
      </c>
      <c r="B18" s="70" t="s">
        <v>26</v>
      </c>
      <c r="C18" s="82">
        <v>9</v>
      </c>
      <c r="D18" s="60">
        <f t="shared" si="0"/>
        <v>3.6217303822937628</v>
      </c>
      <c r="E18" s="60">
        <f t="shared" si="1"/>
        <v>0.2066115702479339</v>
      </c>
      <c r="F18" s="82">
        <v>4073</v>
      </c>
      <c r="G18" s="60">
        <f t="shared" si="2"/>
        <v>437.93344443847104</v>
      </c>
      <c r="H18" s="60">
        <f t="shared" si="3"/>
        <v>36.693693693693696</v>
      </c>
      <c r="I18" s="117">
        <f t="shared" si="4"/>
        <v>4082</v>
      </c>
      <c r="J18" s="60">
        <f t="shared" si="5"/>
        <v>346.35781256628906</v>
      </c>
      <c r="K18" s="60">
        <f t="shared" si="6"/>
        <v>26.410455486542443</v>
      </c>
    </row>
    <row r="19" spans="1:11" s="106" customFormat="1" ht="10.5" customHeight="1">
      <c r="A19" s="219"/>
      <c r="B19" s="102" t="s">
        <v>27</v>
      </c>
      <c r="C19" s="192">
        <v>3</v>
      </c>
      <c r="D19" s="92">
        <f t="shared" si="0"/>
        <v>1.2072434607645874</v>
      </c>
      <c r="E19" s="92">
        <f t="shared" si="1"/>
        <v>0.06887052341597796</v>
      </c>
      <c r="F19" s="192">
        <v>2605</v>
      </c>
      <c r="G19" s="92">
        <f t="shared" si="2"/>
        <v>280.09246814687384</v>
      </c>
      <c r="H19" s="92">
        <f t="shared" si="3"/>
        <v>23.46846846846847</v>
      </c>
      <c r="I19" s="90">
        <f t="shared" si="4"/>
        <v>2608</v>
      </c>
      <c r="J19" s="92">
        <f t="shared" si="5"/>
        <v>221.2888719188834</v>
      </c>
      <c r="K19" s="92">
        <f t="shared" si="6"/>
        <v>16.873706004140786</v>
      </c>
    </row>
    <row r="20" spans="1:11" s="106" customFormat="1" ht="10.5" customHeight="1">
      <c r="A20" s="219"/>
      <c r="B20" s="104" t="s">
        <v>52</v>
      </c>
      <c r="C20" s="195"/>
      <c r="D20" s="113">
        <f t="shared" si="0"/>
        <v>0</v>
      </c>
      <c r="E20" s="113">
        <f t="shared" si="1"/>
        <v>0</v>
      </c>
      <c r="F20" s="195">
        <v>483</v>
      </c>
      <c r="G20" s="113">
        <f t="shared" si="2"/>
        <v>51.93269179076394</v>
      </c>
      <c r="H20" s="113">
        <f t="shared" si="3"/>
        <v>4.351351351351352</v>
      </c>
      <c r="I20" s="119">
        <f t="shared" si="4"/>
        <v>483</v>
      </c>
      <c r="J20" s="113">
        <f t="shared" si="5"/>
        <v>40.98256331933308</v>
      </c>
      <c r="K20" s="113">
        <f t="shared" si="6"/>
        <v>3.125</v>
      </c>
    </row>
    <row r="21" spans="1:11" s="106" customFormat="1" ht="9.75" customHeight="1">
      <c r="A21" s="220"/>
      <c r="B21" s="105" t="s">
        <v>28</v>
      </c>
      <c r="C21" s="195"/>
      <c r="D21" s="113">
        <f t="shared" si="0"/>
        <v>0</v>
      </c>
      <c r="E21" s="113">
        <f t="shared" si="1"/>
        <v>0</v>
      </c>
      <c r="F21" s="195">
        <v>434</v>
      </c>
      <c r="G21" s="113">
        <f t="shared" si="2"/>
        <v>46.664157840976294</v>
      </c>
      <c r="H21" s="113">
        <f t="shared" si="3"/>
        <v>3.90990990990991</v>
      </c>
      <c r="I21" s="119">
        <f t="shared" si="4"/>
        <v>434</v>
      </c>
      <c r="J21" s="113">
        <f t="shared" si="5"/>
        <v>36.82491196809639</v>
      </c>
      <c r="K21" s="113">
        <f t="shared" si="6"/>
        <v>2.8079710144927534</v>
      </c>
    </row>
    <row r="22" spans="1:11" ht="18" customHeight="1" thickBot="1">
      <c r="A22" s="218" t="s">
        <v>29</v>
      </c>
      <c r="B22" s="70" t="s">
        <v>30</v>
      </c>
      <c r="C22" s="82">
        <v>2290</v>
      </c>
      <c r="D22" s="60">
        <f t="shared" si="0"/>
        <v>921.5291750503018</v>
      </c>
      <c r="E22" s="60">
        <f t="shared" si="1"/>
        <v>52.57116620752984</v>
      </c>
      <c r="F22" s="82">
        <v>1187</v>
      </c>
      <c r="G22" s="60">
        <f t="shared" si="2"/>
        <v>127.62754690608031</v>
      </c>
      <c r="H22" s="60">
        <f t="shared" si="3"/>
        <v>10.693693693693694</v>
      </c>
      <c r="I22" s="117">
        <f t="shared" si="4"/>
        <v>3477</v>
      </c>
      <c r="J22" s="60">
        <f t="shared" si="5"/>
        <v>295.0235458826524</v>
      </c>
      <c r="K22" s="60">
        <f t="shared" si="6"/>
        <v>22.49611801242236</v>
      </c>
    </row>
    <row r="23" spans="1:11" s="106" customFormat="1" ht="12.75">
      <c r="A23" s="219"/>
      <c r="B23" s="102" t="s">
        <v>31</v>
      </c>
      <c r="C23" s="192">
        <v>1785</v>
      </c>
      <c r="D23" s="92">
        <f t="shared" si="0"/>
        <v>718.3098591549295</v>
      </c>
      <c r="E23" s="92">
        <f t="shared" si="1"/>
        <v>40.97796143250689</v>
      </c>
      <c r="F23" s="192">
        <v>450</v>
      </c>
      <c r="G23" s="92">
        <f t="shared" si="2"/>
        <v>48.384495457233484</v>
      </c>
      <c r="H23" s="92">
        <f t="shared" si="3"/>
        <v>4.054054054054054</v>
      </c>
      <c r="I23" s="90">
        <f t="shared" si="4"/>
        <v>2235</v>
      </c>
      <c r="J23" s="92">
        <f t="shared" si="5"/>
        <v>189.63981163293877</v>
      </c>
      <c r="K23" s="92">
        <f t="shared" si="6"/>
        <v>14.460403726708075</v>
      </c>
    </row>
    <row r="24" spans="1:11" s="106" customFormat="1" ht="9.75" customHeight="1">
      <c r="A24" s="219"/>
      <c r="B24" s="103" t="s">
        <v>53</v>
      </c>
      <c r="C24" s="195">
        <v>26</v>
      </c>
      <c r="D24" s="113">
        <f t="shared" si="0"/>
        <v>10.462776659959758</v>
      </c>
      <c r="E24" s="113">
        <f t="shared" si="1"/>
        <v>0.5968778696051423</v>
      </c>
      <c r="F24" s="195">
        <v>94</v>
      </c>
      <c r="G24" s="113">
        <f t="shared" si="2"/>
        <v>10.106983495510994</v>
      </c>
      <c r="H24" s="113">
        <f t="shared" si="3"/>
        <v>0.8468468468468469</v>
      </c>
      <c r="I24" s="119">
        <f t="shared" si="4"/>
        <v>120</v>
      </c>
      <c r="J24" s="113">
        <f t="shared" si="5"/>
        <v>10.182003309151076</v>
      </c>
      <c r="K24" s="113">
        <f t="shared" si="6"/>
        <v>0.7763975155279503</v>
      </c>
    </row>
    <row r="25" spans="1:11" s="106" customFormat="1" ht="11.25" customHeight="1">
      <c r="A25" s="220"/>
      <c r="B25" s="103" t="s">
        <v>54</v>
      </c>
      <c r="C25" s="195">
        <v>416</v>
      </c>
      <c r="D25" s="113">
        <f t="shared" si="0"/>
        <v>167.40442655935612</v>
      </c>
      <c r="E25" s="113">
        <f t="shared" si="1"/>
        <v>9.550045913682277</v>
      </c>
      <c r="F25" s="195">
        <v>334</v>
      </c>
      <c r="G25" s="113">
        <f t="shared" si="2"/>
        <v>35.91204773936885</v>
      </c>
      <c r="H25" s="113">
        <f t="shared" si="3"/>
        <v>3.009009009009009</v>
      </c>
      <c r="I25" s="119">
        <f t="shared" si="4"/>
        <v>750</v>
      </c>
      <c r="J25" s="113">
        <f t="shared" si="5"/>
        <v>63.63752068219422</v>
      </c>
      <c r="K25" s="113">
        <f t="shared" si="6"/>
        <v>4.85248447204969</v>
      </c>
    </row>
    <row r="26" spans="1:11" ht="14.25">
      <c r="A26" s="16" t="s">
        <v>32</v>
      </c>
      <c r="B26" s="11" t="s">
        <v>33</v>
      </c>
      <c r="C26" s="61">
        <v>226</v>
      </c>
      <c r="D26" s="20">
        <f t="shared" si="0"/>
        <v>90.94567404426559</v>
      </c>
      <c r="E26" s="20">
        <f t="shared" si="1"/>
        <v>5.188246097337006</v>
      </c>
      <c r="F26" s="61">
        <v>403</v>
      </c>
      <c r="G26" s="20">
        <f t="shared" si="2"/>
        <v>43.33100370947798</v>
      </c>
      <c r="H26" s="20">
        <f t="shared" si="3"/>
        <v>3.630630630630631</v>
      </c>
      <c r="I26" s="118">
        <f t="shared" si="4"/>
        <v>629</v>
      </c>
      <c r="J26" s="20">
        <f t="shared" si="5"/>
        <v>53.370667345466885</v>
      </c>
      <c r="K26" s="20">
        <f t="shared" si="6"/>
        <v>4.069616977225673</v>
      </c>
    </row>
    <row r="27" spans="1:11" ht="14.25">
      <c r="A27" s="16" t="s">
        <v>34</v>
      </c>
      <c r="B27" s="11" t="s">
        <v>35</v>
      </c>
      <c r="C27" s="61">
        <v>136</v>
      </c>
      <c r="D27" s="20">
        <f t="shared" si="0"/>
        <v>54.72837022132797</v>
      </c>
      <c r="E27" s="20">
        <f t="shared" si="1"/>
        <v>3.1221303948576677</v>
      </c>
      <c r="F27" s="61">
        <v>253</v>
      </c>
      <c r="G27" s="20">
        <f t="shared" si="2"/>
        <v>27.202838557066823</v>
      </c>
      <c r="H27" s="20">
        <f t="shared" si="3"/>
        <v>2.279279279279279</v>
      </c>
      <c r="I27" s="118">
        <f t="shared" si="4"/>
        <v>389</v>
      </c>
      <c r="J27" s="20">
        <f t="shared" si="5"/>
        <v>33.006660727164736</v>
      </c>
      <c r="K27" s="20">
        <f t="shared" si="6"/>
        <v>2.516821946169772</v>
      </c>
    </row>
    <row r="28" spans="1:11" ht="25.5">
      <c r="A28" s="16" t="s">
        <v>36</v>
      </c>
      <c r="B28" s="11" t="s">
        <v>37</v>
      </c>
      <c r="C28" s="61">
        <v>16</v>
      </c>
      <c r="D28" s="20">
        <f t="shared" si="0"/>
        <v>6.438631790744467</v>
      </c>
      <c r="E28" s="20">
        <f t="shared" si="1"/>
        <v>0.3673094582185491</v>
      </c>
      <c r="F28" s="61">
        <v>865</v>
      </c>
      <c r="G28" s="20">
        <f t="shared" si="2"/>
        <v>93.00575237890436</v>
      </c>
      <c r="H28" s="20">
        <f t="shared" si="3"/>
        <v>7.792792792792793</v>
      </c>
      <c r="I28" s="118">
        <f t="shared" si="4"/>
        <v>881</v>
      </c>
      <c r="J28" s="20">
        <f t="shared" si="5"/>
        <v>74.75287429468415</v>
      </c>
      <c r="K28" s="20">
        <f t="shared" si="6"/>
        <v>5.700051759834369</v>
      </c>
    </row>
    <row r="29" spans="1:11" ht="15" thickBot="1">
      <c r="A29" s="223" t="s">
        <v>38</v>
      </c>
      <c r="B29" s="72" t="s">
        <v>39</v>
      </c>
      <c r="C29" s="82">
        <v>45</v>
      </c>
      <c r="D29" s="60">
        <f t="shared" si="0"/>
        <v>18.10865191146881</v>
      </c>
      <c r="E29" s="60">
        <f t="shared" si="1"/>
        <v>1.0330578512396693</v>
      </c>
      <c r="F29" s="82">
        <v>487</v>
      </c>
      <c r="G29" s="60">
        <f t="shared" si="2"/>
        <v>52.362776194828236</v>
      </c>
      <c r="H29" s="60">
        <f t="shared" si="3"/>
        <v>4.387387387387387</v>
      </c>
      <c r="I29" s="117">
        <f t="shared" si="4"/>
        <v>532</v>
      </c>
      <c r="J29" s="60">
        <f t="shared" si="5"/>
        <v>45.14021467056977</v>
      </c>
      <c r="K29" s="60">
        <f t="shared" si="6"/>
        <v>3.4420289855072466</v>
      </c>
    </row>
    <row r="30" spans="1:11" s="106" customFormat="1" ht="12.75">
      <c r="A30" s="224"/>
      <c r="B30" s="101" t="s">
        <v>40</v>
      </c>
      <c r="C30" s="192">
        <v>24</v>
      </c>
      <c r="D30" s="92">
        <f t="shared" si="0"/>
        <v>9.6579476861167</v>
      </c>
      <c r="E30" s="92">
        <f t="shared" si="1"/>
        <v>0.5509641873278237</v>
      </c>
      <c r="F30" s="192">
        <v>188</v>
      </c>
      <c r="G30" s="92">
        <f t="shared" si="2"/>
        <v>20.213966991021987</v>
      </c>
      <c r="H30" s="92">
        <f t="shared" si="3"/>
        <v>1.6936936936936937</v>
      </c>
      <c r="I30" s="90">
        <f t="shared" si="4"/>
        <v>212</v>
      </c>
      <c r="J30" s="92">
        <f t="shared" si="5"/>
        <v>17.9882058461669</v>
      </c>
      <c r="K30" s="92">
        <f t="shared" si="6"/>
        <v>1.3716356107660455</v>
      </c>
    </row>
    <row r="31" spans="1:11" ht="14.25">
      <c r="A31" s="16" t="s">
        <v>41</v>
      </c>
      <c r="B31" s="11" t="s">
        <v>42</v>
      </c>
      <c r="C31" s="61"/>
      <c r="D31" s="20">
        <f t="shared" si="0"/>
        <v>0</v>
      </c>
      <c r="E31" s="20">
        <f t="shared" si="1"/>
        <v>0</v>
      </c>
      <c r="F31" s="61">
        <v>14</v>
      </c>
      <c r="G31" s="20">
        <f t="shared" si="2"/>
        <v>1.5052954142250417</v>
      </c>
      <c r="H31" s="20">
        <f t="shared" si="3"/>
        <v>0.12612612612612611</v>
      </c>
      <c r="I31" s="118">
        <f t="shared" si="4"/>
        <v>14</v>
      </c>
      <c r="J31" s="20">
        <f t="shared" si="5"/>
        <v>1.1879003860676254</v>
      </c>
      <c r="K31" s="20">
        <f t="shared" si="6"/>
        <v>0.09057971014492754</v>
      </c>
    </row>
    <row r="32" spans="1:11" ht="14.25">
      <c r="A32" s="16" t="s">
        <v>43</v>
      </c>
      <c r="B32" s="11" t="s">
        <v>44</v>
      </c>
      <c r="C32" s="61">
        <v>3</v>
      </c>
      <c r="D32" s="20">
        <f t="shared" si="0"/>
        <v>1.2072434607645874</v>
      </c>
      <c r="E32" s="20">
        <f t="shared" si="1"/>
        <v>0.06887052341597796</v>
      </c>
      <c r="F32" s="61"/>
      <c r="G32" s="20">
        <f t="shared" si="2"/>
        <v>0</v>
      </c>
      <c r="H32" s="20">
        <f t="shared" si="3"/>
        <v>0</v>
      </c>
      <c r="I32" s="118">
        <f t="shared" si="4"/>
        <v>3</v>
      </c>
      <c r="J32" s="20">
        <f t="shared" si="5"/>
        <v>0.2545500827287769</v>
      </c>
      <c r="K32" s="20">
        <f t="shared" si="6"/>
        <v>0.019409937888198756</v>
      </c>
    </row>
    <row r="33" spans="1:11" ht="14.25">
      <c r="A33" s="16" t="s">
        <v>45</v>
      </c>
      <c r="B33" s="11" t="s">
        <v>46</v>
      </c>
      <c r="C33" s="61">
        <v>36</v>
      </c>
      <c r="D33" s="20">
        <f t="shared" si="0"/>
        <v>14.486921529175051</v>
      </c>
      <c r="E33" s="20">
        <f t="shared" si="1"/>
        <v>0.8264462809917356</v>
      </c>
      <c r="F33" s="61">
        <v>5</v>
      </c>
      <c r="G33" s="20">
        <f t="shared" si="2"/>
        <v>0.537605505080372</v>
      </c>
      <c r="H33" s="20">
        <f t="shared" si="3"/>
        <v>0.04504504504504504</v>
      </c>
      <c r="I33" s="118">
        <f t="shared" si="4"/>
        <v>41</v>
      </c>
      <c r="J33" s="20">
        <f t="shared" si="5"/>
        <v>3.4788511306266177</v>
      </c>
      <c r="K33" s="20">
        <f t="shared" si="6"/>
        <v>0.26526915113871635</v>
      </c>
    </row>
    <row r="34" spans="1:11" ht="14.25">
      <c r="A34" s="16" t="s">
        <v>47</v>
      </c>
      <c r="B34" s="11" t="s">
        <v>48</v>
      </c>
      <c r="C34" s="61">
        <v>205</v>
      </c>
      <c r="D34" s="20">
        <f t="shared" si="0"/>
        <v>82.49496981891348</v>
      </c>
      <c r="E34" s="20">
        <f t="shared" si="1"/>
        <v>4.706152433425161</v>
      </c>
      <c r="F34" s="61">
        <v>453</v>
      </c>
      <c r="G34" s="20">
        <f t="shared" si="2"/>
        <v>48.707058760281704</v>
      </c>
      <c r="H34" s="20">
        <f t="shared" si="3"/>
        <v>4.081081081081081</v>
      </c>
      <c r="I34" s="118">
        <f t="shared" si="4"/>
        <v>658</v>
      </c>
      <c r="J34" s="20">
        <f t="shared" si="5"/>
        <v>55.8313181451784</v>
      </c>
      <c r="K34" s="20">
        <f t="shared" si="6"/>
        <v>4.257246376811594</v>
      </c>
    </row>
    <row r="35" spans="1:11" ht="15" thickBot="1">
      <c r="A35" s="16" t="s">
        <v>49</v>
      </c>
      <c r="B35" s="36" t="s">
        <v>50</v>
      </c>
      <c r="C35" s="82">
        <v>60</v>
      </c>
      <c r="D35" s="60">
        <f t="shared" si="0"/>
        <v>24.14486921529175</v>
      </c>
      <c r="E35" s="60">
        <f t="shared" si="1"/>
        <v>1.3774104683195592</v>
      </c>
      <c r="F35" s="82">
        <v>366</v>
      </c>
      <c r="G35" s="60">
        <f t="shared" si="2"/>
        <v>39.35272297188323</v>
      </c>
      <c r="H35" s="60">
        <f t="shared" si="3"/>
        <v>3.2972972972972974</v>
      </c>
      <c r="I35" s="117">
        <f t="shared" si="4"/>
        <v>426</v>
      </c>
      <c r="J35" s="60">
        <f t="shared" si="5"/>
        <v>36.146111747486316</v>
      </c>
      <c r="K35" s="60">
        <f t="shared" si="6"/>
        <v>2.7562111801242235</v>
      </c>
    </row>
    <row r="36" spans="1:11" ht="15">
      <c r="A36" s="99"/>
      <c r="B36" s="114" t="s">
        <v>51</v>
      </c>
      <c r="C36" s="213">
        <f>C7+C9+C11+C12+SUM(C14:C18)+C22+SUM(C26:C29)+SUM(C31:C35)</f>
        <v>4356</v>
      </c>
      <c r="D36" s="146">
        <f t="shared" si="0"/>
        <v>1752.917505030181</v>
      </c>
      <c r="E36" s="146">
        <f t="shared" si="1"/>
        <v>100</v>
      </c>
      <c r="F36" s="213">
        <f>F7+F9+F11+F12+SUM(F14:F18)+F22+SUM(F26:F29)+SUM(F31:F35)</f>
        <v>11100</v>
      </c>
      <c r="G36" s="146">
        <f t="shared" si="2"/>
        <v>1193.4842212784258</v>
      </c>
      <c r="H36" s="146">
        <f t="shared" si="3"/>
        <v>100</v>
      </c>
      <c r="I36" s="115">
        <f>I7+I9+I11+I12+SUM(I14:I18)+I22+SUM(I26:I29)+SUM(I31:I35)</f>
        <v>15456</v>
      </c>
      <c r="J36" s="146">
        <f t="shared" si="5"/>
        <v>1311.4420262186586</v>
      </c>
      <c r="K36" s="146">
        <f t="shared" si="6"/>
        <v>100</v>
      </c>
    </row>
    <row r="37" ht="12.75">
      <c r="B37" s="214"/>
    </row>
    <row r="38" ht="12.75">
      <c r="B38" s="214" t="s">
        <v>77</v>
      </c>
    </row>
  </sheetData>
  <sheetProtection/>
  <mergeCells count="11">
    <mergeCell ref="A18:A21"/>
    <mergeCell ref="A2:J2"/>
    <mergeCell ref="F5:H5"/>
    <mergeCell ref="C5:E5"/>
    <mergeCell ref="A22:A25"/>
    <mergeCell ref="A29:A30"/>
    <mergeCell ref="B5:B6"/>
    <mergeCell ref="A5:A6"/>
    <mergeCell ref="A7:A8"/>
    <mergeCell ref="A9:A10"/>
    <mergeCell ref="A12:A13"/>
  </mergeCells>
  <printOptions horizontalCentered="1" verticalCentered="1"/>
  <pageMargins left="0.7480314960629921" right="0.7480314960629921" top="0.1968503937007874" bottom="0.3937007874015748" header="0" footer="0"/>
  <pageSetup horizontalDpi="1200" verticalDpi="1200" orientation="landscape" paperSize="9" scale="85" r:id="rId1"/>
  <headerFooter alignWithMargins="0">
    <oddFooter>&amp;L&amp;Z&amp;F *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</dc:creator>
  <cp:keywords/>
  <dc:description/>
  <cp:lastModifiedBy>E Dimitrova</cp:lastModifiedBy>
  <cp:lastPrinted>2018-06-14T10:10:42Z</cp:lastPrinted>
  <dcterms:created xsi:type="dcterms:W3CDTF">2006-06-22T08:07:32Z</dcterms:created>
  <dcterms:modified xsi:type="dcterms:W3CDTF">2019-05-08T06:35:46Z</dcterms:modified>
  <cp:category/>
  <cp:version/>
  <cp:contentType/>
  <cp:contentStatus/>
</cp:coreProperties>
</file>