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480" yWindow="120" windowWidth="13815" windowHeight="8700" tabRatio="909" activeTab="10"/>
  </bookViews>
  <sheets>
    <sheet name="В.Търново" sheetId="1" r:id="rId1"/>
    <sheet name="Г.Оряховица" sheetId="2" r:id="rId2"/>
    <sheet name="Елена" sheetId="3" r:id="rId3"/>
    <sheet name="Златарица" sheetId="4" r:id="rId4"/>
    <sheet name="Лясковец" sheetId="5" r:id="rId5"/>
    <sheet name="Павликени" sheetId="6" r:id="rId6"/>
    <sheet name="П.Тръмбеш" sheetId="7" r:id="rId7"/>
    <sheet name="Свищов" sheetId="8" r:id="rId8"/>
    <sheet name="Стражица" sheetId="9" r:id="rId9"/>
    <sheet name="Сухиндол" sheetId="10" r:id="rId10"/>
    <sheet name="Област" sheetId="11" r:id="rId11"/>
  </sheets>
  <definedNames/>
  <calcPr fullCalcOnLoad="1"/>
</workbook>
</file>

<file path=xl/sharedStrings.xml><?xml version="1.0" encoding="utf-8"?>
<sst xmlns="http://schemas.openxmlformats.org/spreadsheetml/2006/main" count="714" uniqueCount="80">
  <si>
    <t>0 - 17 години</t>
  </si>
  <si>
    <t>над 18 години</t>
  </si>
  <si>
    <t>общо</t>
  </si>
  <si>
    <t>Брой</t>
  </si>
  <si>
    <t>На 1000 д. население</t>
  </si>
  <si>
    <t>Отн. дял %</t>
  </si>
  <si>
    <t>I.</t>
  </si>
  <si>
    <t xml:space="preserve"> Някои инфекциозни и паразитни болести </t>
  </si>
  <si>
    <t xml:space="preserve">  в т.ч. Чревни инфекции</t>
  </si>
  <si>
    <t>II.</t>
  </si>
  <si>
    <t xml:space="preserve"> Новообразувания</t>
  </si>
  <si>
    <t xml:space="preserve">  в т.ч. Злокачествени новообразувания</t>
  </si>
  <si>
    <t>III.</t>
  </si>
  <si>
    <t xml:space="preserve"> Болести на кръвта и кръвотворните органи</t>
  </si>
  <si>
    <t>IV.</t>
  </si>
  <si>
    <t xml:space="preserve"> Болести на ендокринната система, разстройства на  храненето и на обмяната на веществата</t>
  </si>
  <si>
    <t xml:space="preserve">    в т.ч. Захарен диабет</t>
  </si>
  <si>
    <t>V.</t>
  </si>
  <si>
    <t xml:space="preserve"> Психични и поведенчески разстройства</t>
  </si>
  <si>
    <t>VI.</t>
  </si>
  <si>
    <t xml:space="preserve"> Болести на нервната система </t>
  </si>
  <si>
    <t>VII.</t>
  </si>
  <si>
    <t xml:space="preserve"> Болести на окото и придатъците му</t>
  </si>
  <si>
    <t>VIII.</t>
  </si>
  <si>
    <t xml:space="preserve"> Болести на ухото и мастоидния израстък</t>
  </si>
  <si>
    <t>IX.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</si>
  <si>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</si>
  <si>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</si>
  <si>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Мозъчносъдови болести</t>
  </si>
  <si>
    <t>Х.</t>
  </si>
  <si>
    <t xml:space="preserve"> Болести на дихателната система</t>
  </si>
  <si>
    <t xml:space="preserve">  в т.ч. Остри инфекции на горните дих. пътища</t>
  </si>
  <si>
    <t>XI.</t>
  </si>
  <si>
    <t xml:space="preserve"> Болести на храносмилателната система</t>
  </si>
  <si>
    <t>XIІ.</t>
  </si>
  <si>
    <t xml:space="preserve"> Болести на кожата и подкожната тъкан</t>
  </si>
  <si>
    <t>XІІІ.</t>
  </si>
  <si>
    <t xml:space="preserve"> Болести на костно-мускулната система и на съединителната тъкан</t>
  </si>
  <si>
    <t>XIV.</t>
  </si>
  <si>
    <t xml:space="preserve"> Болести на пикочо-половата система</t>
  </si>
  <si>
    <t xml:space="preserve">  в т.ч. Болести на пикочната система</t>
  </si>
  <si>
    <t>XV.</t>
  </si>
  <si>
    <t xml:space="preserve"> Бременност, раждане и послеродов период</t>
  </si>
  <si>
    <t>XVI.</t>
  </si>
  <si>
    <t xml:space="preserve"> Някои състояния, възникващи през перинаталния период</t>
  </si>
  <si>
    <t>XVIІ.</t>
  </si>
  <si>
    <t xml:space="preserve"> Вродени аномалии  (пороци на развитието)</t>
  </si>
  <si>
    <t>XVIII.</t>
  </si>
  <si>
    <t xml:space="preserve"> Симптоми, признаци и отклонения от нормата</t>
  </si>
  <si>
    <t>XIX.</t>
  </si>
  <si>
    <t xml:space="preserve"> Травми и отравяния</t>
  </si>
  <si>
    <t>ОБЩО</t>
  </si>
  <si>
    <r>
      <t xml:space="preserve">         </t>
    </r>
    <r>
      <rPr>
        <i/>
        <sz val="10"/>
        <rFont val="Arial"/>
        <family val="2"/>
      </rPr>
      <t xml:space="preserve"> Исхемична болест на сърцето</t>
    </r>
  </si>
  <si>
    <t xml:space="preserve">          Пневмонии  (вирусни и бактериални)</t>
  </si>
  <si>
    <t xml:space="preserve">         Остър бронхит и бронхиолит</t>
  </si>
  <si>
    <t>Класове болести</t>
  </si>
  <si>
    <r>
      <t xml:space="preserve">         </t>
    </r>
    <r>
      <rPr>
        <i/>
        <sz val="9"/>
        <rFont val="Arial"/>
        <family val="2"/>
      </rPr>
      <t xml:space="preserve"> Исхемична болест на сърцето</t>
    </r>
  </si>
  <si>
    <t>Клас по МКБ</t>
  </si>
  <si>
    <t>Клас 
по
 МКБ</t>
  </si>
  <si>
    <t>Клас
 по 
МКБ</t>
  </si>
  <si>
    <t xml:space="preserve"> Болести на костно-мускулната система и на 
 съединителната тъкан</t>
  </si>
  <si>
    <t xml:space="preserve"> Болести на ендокринната система, разстройства на 
 храненето и на обмяната на веществата</t>
  </si>
  <si>
    <t xml:space="preserve">          Исхемична болест на сърцето</t>
  </si>
  <si>
    <t xml:space="preserve"> Болести на ендокринната система, разстройства на  
 храненето и на обмяната на веществата</t>
  </si>
  <si>
    <t xml:space="preserve"> Някои състояния, възникващи през  перинаталния период</t>
  </si>
  <si>
    <t xml:space="preserve"> Болести на костно-мускулната система и на съединител. тъкан</t>
  </si>
  <si>
    <t xml:space="preserve"> Болести на костно-мускулната с-ма и на  съедин. тъкан</t>
  </si>
  <si>
    <t xml:space="preserve"> Някои състояния, възн. през перинаталния период</t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</si>
  <si>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ОБЛАСТ  ВЕЛИКО ТЪРНОВО</t>
    </r>
    <r>
      <rPr>
        <sz val="10"/>
        <rFont val="Hebar"/>
        <family val="0"/>
      </rPr>
      <t xml:space="preserve">   ПРЕЗ   2016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</si>
  <si>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ВЕЛИКО ТЪРНОВО</t>
    </r>
    <r>
      <rPr>
        <sz val="10"/>
        <rFont val="Hebar"/>
        <family val="0"/>
      </rPr>
      <t xml:space="preserve">   ПРЕЗ   2016 год.</t>
    </r>
  </si>
  <si>
    <r>
      <t>РЕГИСТРИРАНИ   ЗАБОЛЯВАНИЯ   В  ЛЕЧЕБНИТЕ  ЗАВЕДЕНИЯ ЗА ДОБОЛНИЧНА ПОМОЩ   В</t>
    </r>
    <r>
      <rPr>
        <b/>
        <sz val="10"/>
        <rFont val="Hebar"/>
        <family val="0"/>
      </rPr>
      <t xml:space="preserve">  ОБЩИНА  ГОРНА ОРЯХОВИЦА</t>
    </r>
    <r>
      <rPr>
        <sz val="10"/>
        <rFont val="Hebar"/>
        <family val="0"/>
      </rPr>
      <t xml:space="preserve">   ПРЕЗ   2016 год.</t>
    </r>
  </si>
  <si>
    <r>
      <t xml:space="preserve">РЕГИСТРИРАНИ   ЗАБОЛЯВАНИЯ   В  ЛЕЧЕБНИТЕ  ЗАВЕДЕНИЯ ЗА ДОБОЛНИЧНА ПОМОЩ </t>
    </r>
    <r>
      <rPr>
        <b/>
        <sz val="10"/>
        <rFont val="Hebar"/>
        <family val="0"/>
      </rPr>
      <t xml:space="preserve"> </t>
    </r>
    <r>
      <rPr>
        <sz val="10"/>
        <rFont val="Hebar"/>
        <family val="0"/>
      </rPr>
      <t xml:space="preserve">В </t>
    </r>
    <r>
      <rPr>
        <b/>
        <sz val="10"/>
        <rFont val="Hebar"/>
        <family val="0"/>
      </rPr>
      <t xml:space="preserve"> ОБЩИНА  ЕЛЕНА</t>
    </r>
    <r>
      <rPr>
        <sz val="10"/>
        <rFont val="Hebar"/>
        <family val="0"/>
      </rPr>
      <t xml:space="preserve">   ПРЕЗ   2016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</si>
  <si>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ЗЛАТАРИЦА</t>
    </r>
    <r>
      <rPr>
        <sz val="10"/>
        <rFont val="Hebar"/>
        <family val="0"/>
      </rPr>
      <t xml:space="preserve">   ПРЕЗ   2016 год.</t>
    </r>
  </si>
  <si>
    <r>
      <t>РЕГИСТРИРАНИ   ЗАБОЛЯВАНИЯ   В  ЛЕЧЕБНИТЕ  ЗАВЕДЕНИЯ ЗА ДОБОЛНИЧНА ПОМОЩ  В</t>
    </r>
    <r>
      <rPr>
        <b/>
        <sz val="10"/>
        <rFont val="Hebar"/>
        <family val="0"/>
      </rPr>
      <t xml:space="preserve">  ОБЩИНА  ЛЯСКОВЕЦ </t>
    </r>
    <r>
      <rPr>
        <sz val="10"/>
        <rFont val="Hebar"/>
        <family val="0"/>
      </rPr>
      <t xml:space="preserve">  ПРЕЗ   2016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</si>
  <si>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 ПАВЛИКЕНИ</t>
    </r>
    <r>
      <rPr>
        <sz val="10"/>
        <rFont val="Hebar"/>
        <family val="0"/>
      </rPr>
      <t xml:space="preserve">   ПРЕЗ   2016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</si>
  <si>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ПОЛСКИ ТРЪМБЕШ</t>
    </r>
    <r>
      <rPr>
        <sz val="10"/>
        <rFont val="Hebar"/>
        <family val="0"/>
      </rPr>
      <t xml:space="preserve">   ПРЕЗ   2016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</si>
  <si>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СВИЩОВ</t>
    </r>
    <r>
      <rPr>
        <sz val="10"/>
        <rFont val="Hebar"/>
        <family val="0"/>
      </rPr>
      <t xml:space="preserve">  ПРЕЗ   2016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</si>
  <si>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СТРАЖИЦА</t>
    </r>
    <r>
      <rPr>
        <sz val="10"/>
        <rFont val="Hebar"/>
        <family val="0"/>
      </rPr>
      <t xml:space="preserve"> ПРЕЗ   2016год.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</si>
  <si>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СУХИНДОЛ</t>
    </r>
    <r>
      <rPr>
        <sz val="10"/>
        <rFont val="Hebar"/>
        <family val="0"/>
      </rPr>
      <t xml:space="preserve">   ПРЕЗ   2016 год.</t>
    </r>
  </si>
  <si>
    <t>* коефицентите са изчислени на средно годишно население 2016г.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</si>
</sst>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54">
    <font>
      <sz val="10"/>
      <name val="Arial"/>
      <family val="0"/>
    </font>
    <font>
      <sz val="10"/>
      <name val="Hebar"/>
      <family val="0"/>
    </font>
    <font>
      <b/>
      <sz val="10"/>
      <name val="Hebar"/>
      <family val="0"/>
    </font>
    <font>
      <i/>
      <sz val="9"/>
      <name val="Hebar"/>
      <family val="2"/>
    </font>
    <font>
      <sz val="9"/>
      <name val="Hebar"/>
      <family val="0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Times New Roman"/>
      <family val="1"/>
    </font>
    <font>
      <i/>
      <sz val="11"/>
      <name val="Arial"/>
      <family val="2"/>
    </font>
    <font>
      <sz val="11"/>
      <name val="Hebar"/>
      <family val="0"/>
    </font>
    <font>
      <b/>
      <sz val="11"/>
      <name val="Hebar"/>
      <family val="0"/>
    </font>
    <font>
      <i/>
      <sz val="10"/>
      <name val="Hebar"/>
      <family val="2"/>
    </font>
    <font>
      <b/>
      <i/>
      <sz val="10"/>
      <name val="Hebar"/>
      <family val="0"/>
    </font>
    <font>
      <sz val="9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2" fontId="0" fillId="0" borderId="14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0" fillId="0" borderId="14" xfId="0" applyNumberFormat="1" applyFont="1" applyBorder="1" applyAlignment="1">
      <alignment vertical="center"/>
    </xf>
    <xf numFmtId="172" fontId="5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0" fontId="0" fillId="0" borderId="14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2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 indent="1"/>
    </xf>
    <xf numFmtId="0" fontId="7" fillId="0" borderId="0" xfId="0" applyFont="1" applyAlignment="1">
      <alignment/>
    </xf>
    <xf numFmtId="172" fontId="7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 indent="1"/>
    </xf>
    <xf numFmtId="0" fontId="9" fillId="0" borderId="17" xfId="0" applyFont="1" applyBorder="1" applyAlignment="1">
      <alignment horizontal="right" vertical="center" wrapText="1" indent="2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indent="1"/>
    </xf>
    <xf numFmtId="0" fontId="4" fillId="0" borderId="14" xfId="0" applyFont="1" applyBorder="1" applyAlignment="1">
      <alignment horizontal="right" vertical="center" indent="1"/>
    </xf>
    <xf numFmtId="0" fontId="0" fillId="0" borderId="16" xfId="0" applyFont="1" applyBorder="1" applyAlignment="1">
      <alignment horizontal="right" vertical="center" indent="1"/>
    </xf>
    <xf numFmtId="172" fontId="6" fillId="0" borderId="14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horizontal="right" vertical="center"/>
    </xf>
    <xf numFmtId="172" fontId="6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17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172" fontId="5" fillId="0" borderId="14" xfId="0" applyNumberFormat="1" applyFont="1" applyBorder="1" applyAlignment="1">
      <alignment horizontal="right" vertical="center"/>
    </xf>
    <xf numFmtId="172" fontId="5" fillId="0" borderId="16" xfId="0" applyNumberFormat="1" applyFont="1" applyBorder="1" applyAlignment="1">
      <alignment horizontal="right" vertical="center"/>
    </xf>
    <xf numFmtId="172" fontId="5" fillId="0" borderId="15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right" vertical="center" wrapText="1"/>
    </xf>
    <xf numFmtId="172" fontId="5" fillId="0" borderId="15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172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172" fontId="0" fillId="0" borderId="16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right" vertical="center" indent="1"/>
    </xf>
    <xf numFmtId="0" fontId="5" fillId="33" borderId="14" xfId="0" applyFont="1" applyFill="1" applyBorder="1" applyAlignment="1">
      <alignment horizontal="right" vertical="center" wrapText="1" indent="1"/>
    </xf>
    <xf numFmtId="0" fontId="5" fillId="33" borderId="14" xfId="0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 wrapText="1" indent="2"/>
    </xf>
    <xf numFmtId="172" fontId="0" fillId="0" borderId="16" xfId="0" applyNumberFormat="1" applyFont="1" applyBorder="1" applyAlignment="1">
      <alignment/>
    </xf>
    <xf numFmtId="0" fontId="3" fillId="33" borderId="15" xfId="0" applyFont="1" applyFill="1" applyBorder="1" applyAlignment="1">
      <alignment horizontal="right" vertical="center" wrapText="1" indent="1"/>
    </xf>
    <xf numFmtId="0" fontId="4" fillId="0" borderId="16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right" vertical="center" wrapText="1" indent="1"/>
    </xf>
    <xf numFmtId="0" fontId="1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right" indent="1"/>
    </xf>
    <xf numFmtId="0" fontId="8" fillId="0" borderId="0" xfId="0" applyFont="1" applyFill="1" applyAlignment="1">
      <alignment horizontal="right" indent="1"/>
    </xf>
    <xf numFmtId="0" fontId="8" fillId="0" borderId="11" xfId="0" applyFont="1" applyBorder="1" applyAlignment="1">
      <alignment horizontal="right" indent="1"/>
    </xf>
    <xf numFmtId="0" fontId="8" fillId="0" borderId="14" xfId="0" applyFont="1" applyFill="1" applyBorder="1" applyAlignment="1">
      <alignment horizontal="right" indent="1"/>
    </xf>
    <xf numFmtId="0" fontId="8" fillId="0" borderId="16" xfId="0" applyFont="1" applyFill="1" applyBorder="1" applyAlignment="1">
      <alignment horizontal="right" indent="1"/>
    </xf>
    <xf numFmtId="0" fontId="15" fillId="33" borderId="15" xfId="0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15" fillId="33" borderId="14" xfId="0" applyFont="1" applyFill="1" applyBorder="1" applyAlignment="1">
      <alignment horizontal="right" vertical="center" wrapText="1" indent="1"/>
    </xf>
    <xf numFmtId="0" fontId="10" fillId="33" borderId="15" xfId="0" applyFont="1" applyFill="1" applyBorder="1" applyAlignment="1">
      <alignment horizontal="right" indent="1"/>
    </xf>
    <xf numFmtId="0" fontId="8" fillId="0" borderId="16" xfId="0" applyFont="1" applyFill="1" applyBorder="1" applyAlignment="1">
      <alignment horizontal="right" vertical="center" indent="1"/>
    </xf>
    <xf numFmtId="0" fontId="5" fillId="33" borderId="14" xfId="0" applyFont="1" applyFill="1" applyBorder="1" applyAlignment="1">
      <alignment horizontal="right" vertical="top" indent="1"/>
    </xf>
    <xf numFmtId="0" fontId="14" fillId="0" borderId="0" xfId="0" applyFont="1" applyAlignment="1">
      <alignment horizontal="right" indent="1"/>
    </xf>
    <xf numFmtId="0" fontId="6" fillId="33" borderId="15" xfId="0" applyFont="1" applyFill="1" applyBorder="1" applyAlignment="1">
      <alignment horizontal="right" vertical="center" wrapText="1" indent="1"/>
    </xf>
    <xf numFmtId="0" fontId="5" fillId="33" borderId="15" xfId="0" applyFont="1" applyFill="1" applyBorder="1" applyAlignment="1">
      <alignment horizontal="right" vertical="top" indent="1"/>
    </xf>
    <xf numFmtId="0" fontId="6" fillId="33" borderId="15" xfId="0" applyFont="1" applyFill="1" applyBorder="1" applyAlignment="1">
      <alignment horizontal="right" indent="1"/>
    </xf>
    <xf numFmtId="0" fontId="12" fillId="33" borderId="15" xfId="0" applyFont="1" applyFill="1" applyBorder="1" applyAlignment="1">
      <alignment horizontal="right" vertical="center" indent="1"/>
    </xf>
    <xf numFmtId="0" fontId="12" fillId="33" borderId="15" xfId="0" applyFont="1" applyFill="1" applyBorder="1" applyAlignment="1">
      <alignment horizontal="right" indent="1"/>
    </xf>
    <xf numFmtId="0" fontId="5" fillId="33" borderId="15" xfId="0" applyFont="1" applyFill="1" applyBorder="1" applyAlignment="1">
      <alignment horizontal="right" vertical="center" indent="1"/>
    </xf>
    <xf numFmtId="0" fontId="5" fillId="33" borderId="15" xfId="0" applyFont="1" applyFill="1" applyBorder="1" applyAlignment="1">
      <alignment horizontal="right" indent="1"/>
    </xf>
    <xf numFmtId="172" fontId="5" fillId="33" borderId="15" xfId="0" applyNumberFormat="1" applyFont="1" applyFill="1" applyBorder="1" applyAlignment="1">
      <alignment vertical="center"/>
    </xf>
    <xf numFmtId="172" fontId="5" fillId="33" borderId="15" xfId="0" applyNumberFormat="1" applyFont="1" applyFill="1" applyBorder="1" applyAlignment="1">
      <alignment/>
    </xf>
    <xf numFmtId="172" fontId="5" fillId="33" borderId="15" xfId="0" applyNumberFormat="1" applyFont="1" applyFill="1" applyBorder="1" applyAlignment="1">
      <alignment vertical="top"/>
    </xf>
    <xf numFmtId="172" fontId="5" fillId="33" borderId="14" xfId="0" applyNumberFormat="1" applyFont="1" applyFill="1" applyBorder="1" applyAlignment="1">
      <alignment vertical="top"/>
    </xf>
    <xf numFmtId="172" fontId="6" fillId="33" borderId="15" xfId="0" applyNumberFormat="1" applyFont="1" applyFill="1" applyBorder="1" applyAlignment="1">
      <alignment vertical="center"/>
    </xf>
    <xf numFmtId="172" fontId="6" fillId="33" borderId="15" xfId="0" applyNumberFormat="1" applyFont="1" applyFill="1" applyBorder="1" applyAlignment="1">
      <alignment/>
    </xf>
    <xf numFmtId="172" fontId="5" fillId="33" borderId="14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/>
    </xf>
    <xf numFmtId="0" fontId="5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172" fontId="5" fillId="33" borderId="14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right" vertical="center" wrapText="1" indent="2"/>
    </xf>
    <xf numFmtId="0" fontId="10" fillId="33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indent="1"/>
    </xf>
    <xf numFmtId="0" fontId="8" fillId="0" borderId="14" xfId="0" applyFont="1" applyBorder="1" applyAlignment="1">
      <alignment horizontal="right" vertical="center" indent="1"/>
    </xf>
    <xf numFmtId="0" fontId="5" fillId="33" borderId="14" xfId="0" applyFont="1" applyFill="1" applyBorder="1" applyAlignment="1">
      <alignment horizontal="right" vertical="center" inden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6" fillId="33" borderId="15" xfId="0" applyFont="1" applyFill="1" applyBorder="1" applyAlignment="1">
      <alignment horizontal="right" vertical="center" wrapText="1" indent="1"/>
    </xf>
    <xf numFmtId="0" fontId="6" fillId="33" borderId="14" xfId="0" applyFont="1" applyFill="1" applyBorder="1" applyAlignment="1">
      <alignment horizontal="right" vertical="center" wrapText="1" indent="1"/>
    </xf>
    <xf numFmtId="0" fontId="3" fillId="33" borderId="14" xfId="0" applyFont="1" applyFill="1" applyBorder="1" applyAlignment="1">
      <alignment horizontal="right" vertical="center" wrapText="1" indent="1"/>
    </xf>
    <xf numFmtId="0" fontId="6" fillId="33" borderId="14" xfId="0" applyFont="1" applyFill="1" applyBorder="1" applyAlignment="1">
      <alignment horizontal="right" vertical="center" wrapText="1" indent="1"/>
    </xf>
    <xf numFmtId="0" fontId="10" fillId="33" borderId="15" xfId="0" applyFont="1" applyFill="1" applyBorder="1" applyAlignment="1">
      <alignment horizontal="right" vertical="center" indent="1"/>
    </xf>
    <xf numFmtId="0" fontId="0" fillId="33" borderId="14" xfId="0" applyFont="1" applyFill="1" applyBorder="1" applyAlignment="1">
      <alignment horizontal="right" vertical="center" indent="1"/>
    </xf>
    <xf numFmtId="172" fontId="5" fillId="33" borderId="14" xfId="0" applyNumberFormat="1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right" vertical="center" indent="1"/>
    </xf>
    <xf numFmtId="0" fontId="0" fillId="33" borderId="15" xfId="0" applyFont="1" applyFill="1" applyBorder="1" applyAlignment="1">
      <alignment horizontal="right" vertical="center" indent="1"/>
    </xf>
    <xf numFmtId="172" fontId="5" fillId="33" borderId="15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172" fontId="5" fillId="0" borderId="20" xfId="0" applyNumberFormat="1" applyFont="1" applyBorder="1" applyAlignment="1">
      <alignment vertical="center"/>
    </xf>
    <xf numFmtId="172" fontId="5" fillId="0" borderId="2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 indent="1"/>
    </xf>
    <xf numFmtId="0" fontId="10" fillId="33" borderId="1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6" fillId="33" borderId="14" xfId="0" applyNumberFormat="1" applyFont="1" applyFill="1" applyBorder="1" applyAlignment="1">
      <alignment horizontal="right" vertical="center"/>
    </xf>
    <xf numFmtId="172" fontId="6" fillId="33" borderId="15" xfId="0" applyNumberFormat="1" applyFont="1" applyFill="1" applyBorder="1" applyAlignment="1">
      <alignment horizontal="right" vertical="center"/>
    </xf>
    <xf numFmtId="172" fontId="6" fillId="0" borderId="15" xfId="0" applyNumberFormat="1" applyFont="1" applyBorder="1" applyAlignment="1">
      <alignment vertical="center"/>
    </xf>
    <xf numFmtId="0" fontId="11" fillId="33" borderId="15" xfId="0" applyFont="1" applyFill="1" applyBorder="1" applyAlignment="1">
      <alignment horizontal="right" vertical="center" wrapText="1" indent="2"/>
    </xf>
    <xf numFmtId="172" fontId="11" fillId="33" borderId="15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horizontal="right" vertical="center" wrapText="1" indent="2"/>
    </xf>
    <xf numFmtId="172" fontId="11" fillId="33" borderId="14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right" vertical="center" wrapText="1" indent="2"/>
    </xf>
    <xf numFmtId="172" fontId="6" fillId="33" borderId="15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horizontal="right" vertical="center" wrapText="1" indent="2"/>
    </xf>
    <xf numFmtId="0" fontId="6" fillId="33" borderId="14" xfId="0" applyFont="1" applyFill="1" applyBorder="1" applyAlignment="1">
      <alignment horizontal="right" vertical="center" wrapText="1" indent="2"/>
    </xf>
    <xf numFmtId="172" fontId="6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 wrapText="1" indent="2"/>
    </xf>
    <xf numFmtId="0" fontId="6" fillId="33" borderId="14" xfId="0" applyFont="1" applyFill="1" applyBorder="1" applyAlignment="1">
      <alignment horizontal="right" vertical="center" wrapText="1" indent="2"/>
    </xf>
    <xf numFmtId="0" fontId="10" fillId="33" borderId="15" xfId="0" applyFont="1" applyFill="1" applyBorder="1" applyAlignment="1">
      <alignment/>
    </xf>
    <xf numFmtId="0" fontId="0" fillId="0" borderId="11" xfId="0" applyFill="1" applyBorder="1" applyAlignment="1">
      <alignment horizontal="centerContinuous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Continuous"/>
    </xf>
    <xf numFmtId="0" fontId="8" fillId="0" borderId="20" xfId="0" applyFont="1" applyFill="1" applyBorder="1" applyAlignment="1">
      <alignment horizontal="right" vertical="center" indent="1"/>
    </xf>
    <xf numFmtId="0" fontId="5" fillId="33" borderId="15" xfId="0" applyFont="1" applyFill="1" applyBorder="1" applyAlignment="1">
      <alignment horizontal="right" vertical="center" wrapText="1" indent="2"/>
    </xf>
    <xf numFmtId="0" fontId="17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right" vertical="center" indent="1"/>
    </xf>
    <xf numFmtId="172" fontId="0" fillId="0" borderId="20" xfId="0" applyNumberFormat="1" applyFont="1" applyBorder="1" applyAlignment="1">
      <alignment vertical="center"/>
    </xf>
    <xf numFmtId="172" fontId="7" fillId="0" borderId="16" xfId="0" applyNumberFormat="1" applyFont="1" applyBorder="1" applyAlignment="1">
      <alignment horizontal="right" vertical="center"/>
    </xf>
    <xf numFmtId="172" fontId="7" fillId="0" borderId="14" xfId="0" applyNumberFormat="1" applyFont="1" applyBorder="1" applyAlignment="1">
      <alignment horizontal="right" vertical="center"/>
    </xf>
    <xf numFmtId="172" fontId="7" fillId="0" borderId="16" xfId="0" applyNumberFormat="1" applyFont="1" applyBorder="1" applyAlignment="1">
      <alignment vertical="center"/>
    </xf>
    <xf numFmtId="172" fontId="7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9" fillId="0" borderId="0" xfId="0" applyFont="1" applyAlignment="1">
      <alignment horizontal="right" indent="1"/>
    </xf>
    <xf numFmtId="0" fontId="0" fillId="0" borderId="14" xfId="0" applyFont="1" applyBorder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 indent="1"/>
    </xf>
    <xf numFmtId="0" fontId="0" fillId="0" borderId="15" xfId="0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0" fontId="0" fillId="0" borderId="14" xfId="0" applyFont="1" applyFill="1" applyBorder="1" applyAlignment="1">
      <alignment horizontal="right" vertical="center" indent="1"/>
    </xf>
    <xf numFmtId="0" fontId="12" fillId="0" borderId="15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right" vertical="center" indent="1"/>
    </xf>
    <xf numFmtId="0" fontId="0" fillId="0" borderId="0" xfId="0" applyFill="1" applyAlignment="1">
      <alignment horizontal="right" indent="1"/>
    </xf>
    <xf numFmtId="0" fontId="1" fillId="0" borderId="0" xfId="0" applyFont="1" applyFill="1" applyAlignment="1">
      <alignment horizontal="right" indent="1"/>
    </xf>
    <xf numFmtId="0" fontId="7" fillId="0" borderId="14" xfId="0" applyFont="1" applyFill="1" applyBorder="1" applyAlignment="1">
      <alignment horizontal="right" vertical="center" wrapText="1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 indent="1"/>
    </xf>
    <xf numFmtId="0" fontId="0" fillId="0" borderId="14" xfId="0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 horizontal="right" vertical="center" indent="1"/>
    </xf>
    <xf numFmtId="0" fontId="8" fillId="0" borderId="15" xfId="0" applyFont="1" applyFill="1" applyBorder="1" applyAlignment="1">
      <alignment horizontal="right" vertical="center" indent="1"/>
    </xf>
    <xf numFmtId="0" fontId="13" fillId="0" borderId="0" xfId="0" applyFont="1" applyFill="1" applyAlignment="1">
      <alignment horizontal="right" indent="1"/>
    </xf>
    <xf numFmtId="0" fontId="8" fillId="0" borderId="11" xfId="0" applyFont="1" applyFill="1" applyBorder="1" applyAlignment="1">
      <alignment horizontal="right" indent="1"/>
    </xf>
    <xf numFmtId="0" fontId="5" fillId="0" borderId="15" xfId="0" applyFont="1" applyFill="1" applyBorder="1" applyAlignment="1">
      <alignment horizontal="right" vertical="top" indent="1"/>
    </xf>
    <xf numFmtId="0" fontId="5" fillId="0" borderId="14" xfId="0" applyFont="1" applyFill="1" applyBorder="1" applyAlignment="1">
      <alignment horizontal="right" vertical="top" indent="1"/>
    </xf>
    <xf numFmtId="0" fontId="6" fillId="0" borderId="15" xfId="0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right" inden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 horizontal="right" vertical="center" indent="1"/>
    </xf>
    <xf numFmtId="0" fontId="0" fillId="0" borderId="20" xfId="0" applyFont="1" applyBorder="1" applyAlignment="1">
      <alignment horizontal="right" vertical="center" indent="1"/>
    </xf>
    <xf numFmtId="0" fontId="0" fillId="0" borderId="14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indent="1"/>
    </xf>
    <xf numFmtId="0" fontId="0" fillId="0" borderId="15" xfId="0" applyFont="1" applyBorder="1" applyAlignment="1">
      <alignment horizontal="right" vertical="center" indent="1"/>
    </xf>
    <xf numFmtId="0" fontId="9" fillId="0" borderId="19" xfId="0" applyFont="1" applyBorder="1" applyAlignment="1">
      <alignment horizontal="right" vertical="center" wrapText="1" indent="2"/>
    </xf>
    <xf numFmtId="0" fontId="9" fillId="0" borderId="17" xfId="0" applyFont="1" applyBorder="1" applyAlignment="1">
      <alignment horizontal="right" vertical="center" wrapText="1" indent="2"/>
    </xf>
    <xf numFmtId="0" fontId="4" fillId="0" borderId="10" xfId="0" applyFont="1" applyBorder="1" applyAlignment="1">
      <alignment horizontal="right" vertical="center" indent="1"/>
    </xf>
    <xf numFmtId="0" fontId="4" fillId="0" borderId="22" xfId="0" applyFont="1" applyBorder="1" applyAlignment="1">
      <alignment horizontal="right" vertical="center" indent="1"/>
    </xf>
    <xf numFmtId="0" fontId="4" fillId="0" borderId="15" xfId="0" applyFont="1" applyBorder="1" applyAlignment="1">
      <alignment horizontal="right" vertical="center" inden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right" vertical="center" indent="1"/>
    </xf>
    <xf numFmtId="0" fontId="0" fillId="0" borderId="15" xfId="0" applyFont="1" applyBorder="1" applyAlignment="1">
      <alignment horizontal="right" vertical="center" inden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indent="1"/>
    </xf>
    <xf numFmtId="0" fontId="7" fillId="0" borderId="22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18" xfId="0" applyFont="1" applyBorder="1" applyAlignment="1">
      <alignment horizontal="right" vertical="center" wrapText="1" indent="2"/>
    </xf>
    <xf numFmtId="0" fontId="9" fillId="0" borderId="23" xfId="0" applyFont="1" applyBorder="1" applyAlignment="1">
      <alignment horizontal="right" vertical="center" wrapText="1" indent="2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 vertical="center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 indent="1"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A1">
      <pane ySplit="6" topLeftCell="A1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00390625" style="28" customWidth="1"/>
    <col min="2" max="2" width="53.7109375" style="0" customWidth="1"/>
    <col min="3" max="3" width="11.28125" style="23" customWidth="1"/>
    <col min="4" max="4" width="9.7109375" style="106" customWidth="1"/>
    <col min="5" max="5" width="8.28125" style="106" customWidth="1"/>
    <col min="6" max="6" width="11.28125" style="23" customWidth="1"/>
    <col min="7" max="7" width="9.8515625" style="106" customWidth="1"/>
    <col min="8" max="8" width="7.8515625" style="106" customWidth="1"/>
    <col min="9" max="9" width="10.421875" style="22" customWidth="1"/>
    <col min="10" max="10" width="9.7109375" style="106" customWidth="1"/>
    <col min="11" max="11" width="8.7109375" style="106" customWidth="1"/>
  </cols>
  <sheetData>
    <row r="2" spans="1:11" ht="12.75">
      <c r="A2" s="232" t="s">
        <v>69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64"/>
      <c r="B3" s="1"/>
      <c r="C3" s="193"/>
      <c r="D3" s="108"/>
      <c r="E3" s="108"/>
      <c r="F3" s="193"/>
      <c r="G3" s="108"/>
      <c r="H3" s="114"/>
      <c r="I3" s="25"/>
      <c r="J3" s="114"/>
      <c r="K3" s="114"/>
    </row>
    <row r="4" spans="1:11" ht="12.75">
      <c r="A4" s="65"/>
      <c r="D4" s="278">
        <v>12838</v>
      </c>
      <c r="E4" s="276"/>
      <c r="F4" s="277"/>
      <c r="G4" s="279">
        <v>74382</v>
      </c>
      <c r="H4" s="276"/>
      <c r="I4" s="277"/>
      <c r="J4" s="278">
        <f>SUM(D4:G4)</f>
        <v>87220</v>
      </c>
      <c r="K4" s="280"/>
    </row>
    <row r="5" spans="1:11" ht="12.75">
      <c r="A5" s="233" t="s">
        <v>57</v>
      </c>
      <c r="B5" s="233" t="s">
        <v>55</v>
      </c>
      <c r="C5" s="229" t="s">
        <v>0</v>
      </c>
      <c r="D5" s="230"/>
      <c r="E5" s="231"/>
      <c r="F5" s="229" t="s">
        <v>1</v>
      </c>
      <c r="G5" s="230"/>
      <c r="H5" s="231"/>
      <c r="I5" s="229" t="s">
        <v>2</v>
      </c>
      <c r="J5" s="230"/>
      <c r="K5" s="231"/>
    </row>
    <row r="6" spans="1:11" ht="31.5" customHeight="1">
      <c r="A6" s="234"/>
      <c r="B6" s="234"/>
      <c r="C6" s="162" t="s">
        <v>3</v>
      </c>
      <c r="D6" s="112" t="s">
        <v>4</v>
      </c>
      <c r="E6" s="112" t="s">
        <v>5</v>
      </c>
      <c r="F6" s="162" t="s">
        <v>3</v>
      </c>
      <c r="G6" s="112" t="s">
        <v>4</v>
      </c>
      <c r="H6" s="112" t="s">
        <v>5</v>
      </c>
      <c r="I6" s="30" t="s">
        <v>3</v>
      </c>
      <c r="J6" s="112" t="s">
        <v>4</v>
      </c>
      <c r="K6" s="112" t="s">
        <v>5</v>
      </c>
    </row>
    <row r="7" spans="1:11" ht="15" thickBot="1">
      <c r="A7" s="227" t="s">
        <v>6</v>
      </c>
      <c r="B7" s="36" t="s">
        <v>7</v>
      </c>
      <c r="C7" s="82">
        <v>10372</v>
      </c>
      <c r="D7" s="60">
        <f aca="true" t="shared" si="0" ref="D7:D30">C7*1000/$D$4</f>
        <v>807.9140052967751</v>
      </c>
      <c r="E7" s="60">
        <f>C7*100/C$36</f>
        <v>17.378482985104636</v>
      </c>
      <c r="F7" s="82">
        <v>6597</v>
      </c>
      <c r="G7" s="60">
        <f aca="true" t="shared" si="1" ref="G7:G30">F7*1000/$G$4</f>
        <v>88.69081229329676</v>
      </c>
      <c r="H7" s="60">
        <f>F7*100/F$36</f>
        <v>2.9139078698039285</v>
      </c>
      <c r="I7" s="119">
        <f>C7+F7</f>
        <v>16969</v>
      </c>
      <c r="J7" s="60">
        <f aca="true" t="shared" si="2" ref="J7:J30">I7*1000/$J$4</f>
        <v>194.55400137583123</v>
      </c>
      <c r="K7" s="60">
        <f>I7*100/I$36</f>
        <v>5.931557606263982</v>
      </c>
    </row>
    <row r="8" spans="1:11" ht="12.75">
      <c r="A8" s="228"/>
      <c r="B8" s="69" t="s">
        <v>8</v>
      </c>
      <c r="C8" s="194">
        <v>295</v>
      </c>
      <c r="D8" s="93">
        <f t="shared" si="0"/>
        <v>22.978657111699643</v>
      </c>
      <c r="E8" s="93">
        <f aca="true" t="shared" si="3" ref="E8:E36">C8*100/C$36</f>
        <v>0.49427810264229344</v>
      </c>
      <c r="F8" s="194">
        <v>178</v>
      </c>
      <c r="G8" s="93">
        <f t="shared" si="1"/>
        <v>2.3930520824930763</v>
      </c>
      <c r="H8" s="93">
        <f aca="true" t="shared" si="4" ref="H8:H36">F8*100/F$36</f>
        <v>0.07862294995075023</v>
      </c>
      <c r="I8" s="90">
        <f aca="true" t="shared" si="5" ref="I8:I35">C8+F8</f>
        <v>473</v>
      </c>
      <c r="J8" s="93">
        <f t="shared" si="2"/>
        <v>5.423068103645953</v>
      </c>
      <c r="K8" s="93">
        <f aca="true" t="shared" si="6" ref="K8:K36">I8*100/I$36</f>
        <v>0.1653383668903803</v>
      </c>
    </row>
    <row r="9" spans="1:11" ht="15" thickBot="1">
      <c r="A9" s="225" t="s">
        <v>9</v>
      </c>
      <c r="B9" s="36" t="s">
        <v>10</v>
      </c>
      <c r="C9" s="82">
        <v>128</v>
      </c>
      <c r="D9" s="60">
        <f t="shared" si="0"/>
        <v>9.970400373890014</v>
      </c>
      <c r="E9" s="60">
        <f t="shared" si="3"/>
        <v>0.21446643097699514</v>
      </c>
      <c r="F9" s="82">
        <v>5212</v>
      </c>
      <c r="G9" s="60">
        <f t="shared" si="1"/>
        <v>70.07071603344895</v>
      </c>
      <c r="H9" s="60">
        <f t="shared" si="4"/>
        <v>2.302150646872529</v>
      </c>
      <c r="I9" s="119">
        <f t="shared" si="5"/>
        <v>5340</v>
      </c>
      <c r="J9" s="60">
        <f t="shared" si="2"/>
        <v>61.224489795918366</v>
      </c>
      <c r="K9" s="60">
        <f t="shared" si="6"/>
        <v>1.8666107382550337</v>
      </c>
    </row>
    <row r="10" spans="1:11" ht="12.75">
      <c r="A10" s="226"/>
      <c r="B10" s="69" t="s">
        <v>11</v>
      </c>
      <c r="C10" s="194">
        <v>8</v>
      </c>
      <c r="D10" s="93">
        <f t="shared" si="0"/>
        <v>0.6231500233681259</v>
      </c>
      <c r="E10" s="93">
        <f t="shared" si="3"/>
        <v>0.013404151936062196</v>
      </c>
      <c r="F10" s="194">
        <v>1841</v>
      </c>
      <c r="G10" s="93">
        <f t="shared" si="1"/>
        <v>24.750611707133448</v>
      </c>
      <c r="H10" s="93">
        <f t="shared" si="4"/>
        <v>0.8131733194344448</v>
      </c>
      <c r="I10" s="90">
        <f t="shared" si="5"/>
        <v>1849</v>
      </c>
      <c r="J10" s="93">
        <f t="shared" si="2"/>
        <v>21.19926622334327</v>
      </c>
      <c r="K10" s="93">
        <f t="shared" si="6"/>
        <v>0.6463227069351231</v>
      </c>
    </row>
    <row r="11" spans="1:11" ht="14.25">
      <c r="A11" s="15" t="s">
        <v>12</v>
      </c>
      <c r="B11" s="11" t="s">
        <v>13</v>
      </c>
      <c r="C11" s="195">
        <v>146</v>
      </c>
      <c r="D11" s="20">
        <f t="shared" si="0"/>
        <v>11.372487926468297</v>
      </c>
      <c r="E11" s="20">
        <f t="shared" si="3"/>
        <v>0.24462577283313505</v>
      </c>
      <c r="F11" s="61">
        <v>1214</v>
      </c>
      <c r="G11" s="20">
        <f t="shared" si="1"/>
        <v>16.3211529671157</v>
      </c>
      <c r="H11" s="20">
        <f t="shared" si="4"/>
        <v>0.5362261867427572</v>
      </c>
      <c r="I11" s="120">
        <f t="shared" si="5"/>
        <v>1360</v>
      </c>
      <c r="J11" s="20">
        <f t="shared" si="2"/>
        <v>15.592753955514791</v>
      </c>
      <c r="K11" s="20">
        <f t="shared" si="6"/>
        <v>0.4753914988814318</v>
      </c>
    </row>
    <row r="12" spans="1:11" ht="26.25" thickBot="1">
      <c r="A12" s="225" t="s">
        <v>14</v>
      </c>
      <c r="B12" s="36" t="s">
        <v>15</v>
      </c>
      <c r="C12" s="82">
        <v>317</v>
      </c>
      <c r="D12" s="60">
        <f t="shared" si="0"/>
        <v>24.692319675961986</v>
      </c>
      <c r="E12" s="60">
        <f t="shared" si="3"/>
        <v>0.5311395204664645</v>
      </c>
      <c r="F12" s="82">
        <v>14089</v>
      </c>
      <c r="G12" s="60">
        <f t="shared" si="1"/>
        <v>189.41410556317388</v>
      </c>
      <c r="H12" s="60">
        <f t="shared" si="4"/>
        <v>6.2231389991916854</v>
      </c>
      <c r="I12" s="119">
        <f t="shared" si="5"/>
        <v>14406</v>
      </c>
      <c r="J12" s="60">
        <f t="shared" si="2"/>
        <v>165.1685393258427</v>
      </c>
      <c r="K12" s="60">
        <f t="shared" si="6"/>
        <v>5.035654362416107</v>
      </c>
    </row>
    <row r="13" spans="1:11" ht="12.75">
      <c r="A13" s="226"/>
      <c r="B13" s="129" t="s">
        <v>16</v>
      </c>
      <c r="C13" s="194">
        <v>34</v>
      </c>
      <c r="D13" s="93">
        <f t="shared" si="0"/>
        <v>2.648387599314535</v>
      </c>
      <c r="E13" s="93">
        <f t="shared" si="3"/>
        <v>0.05696764572826433</v>
      </c>
      <c r="F13" s="194">
        <v>7155</v>
      </c>
      <c r="G13" s="93">
        <f t="shared" si="1"/>
        <v>96.19262724852787</v>
      </c>
      <c r="H13" s="93">
        <f t="shared" si="4"/>
        <v>3.16037756684055</v>
      </c>
      <c r="I13" s="90">
        <f t="shared" si="5"/>
        <v>7189</v>
      </c>
      <c r="J13" s="93">
        <f t="shared" si="2"/>
        <v>82.42375601926163</v>
      </c>
      <c r="K13" s="93">
        <f t="shared" si="6"/>
        <v>2.5129334451901566</v>
      </c>
    </row>
    <row r="14" spans="1:11" ht="14.25">
      <c r="A14" s="14" t="s">
        <v>17</v>
      </c>
      <c r="B14" s="12" t="s">
        <v>18</v>
      </c>
      <c r="C14" s="61">
        <v>398</v>
      </c>
      <c r="D14" s="20">
        <f t="shared" si="0"/>
        <v>31.001713662564264</v>
      </c>
      <c r="E14" s="20">
        <f t="shared" si="3"/>
        <v>0.6668565588190942</v>
      </c>
      <c r="F14" s="61">
        <v>5297</v>
      </c>
      <c r="G14" s="20">
        <f t="shared" si="1"/>
        <v>71.21346562340351</v>
      </c>
      <c r="H14" s="20">
        <f t="shared" si="4"/>
        <v>2.3396953139838423</v>
      </c>
      <c r="I14" s="120">
        <f t="shared" si="5"/>
        <v>5695</v>
      </c>
      <c r="J14" s="20">
        <f t="shared" si="2"/>
        <v>65.29465718871819</v>
      </c>
      <c r="K14" s="20">
        <f t="shared" si="6"/>
        <v>1.9907019015659955</v>
      </c>
    </row>
    <row r="15" spans="1:11" ht="14.25">
      <c r="A15" s="14" t="s">
        <v>19</v>
      </c>
      <c r="B15" s="12" t="s">
        <v>20</v>
      </c>
      <c r="C15" s="61">
        <v>465</v>
      </c>
      <c r="D15" s="20">
        <f t="shared" si="0"/>
        <v>36.22059510827231</v>
      </c>
      <c r="E15" s="20">
        <f t="shared" si="3"/>
        <v>0.7791163312836151</v>
      </c>
      <c r="F15" s="61">
        <v>10302</v>
      </c>
      <c r="G15" s="20">
        <f t="shared" si="1"/>
        <v>138.50125030249254</v>
      </c>
      <c r="H15" s="20">
        <f t="shared" si="4"/>
        <v>4.550413653891173</v>
      </c>
      <c r="I15" s="120">
        <f t="shared" si="5"/>
        <v>10767</v>
      </c>
      <c r="J15" s="20">
        <f t="shared" si="2"/>
        <v>123.44645723457923</v>
      </c>
      <c r="K15" s="20">
        <f t="shared" si="6"/>
        <v>3.7636325503355703</v>
      </c>
    </row>
    <row r="16" spans="1:11" ht="14.25">
      <c r="A16" s="15" t="s">
        <v>21</v>
      </c>
      <c r="B16" s="11" t="s">
        <v>22</v>
      </c>
      <c r="C16" s="61">
        <v>3152</v>
      </c>
      <c r="D16" s="20">
        <f t="shared" si="0"/>
        <v>245.5211092070416</v>
      </c>
      <c r="E16" s="20">
        <f t="shared" si="3"/>
        <v>5.281235862808505</v>
      </c>
      <c r="F16" s="61">
        <v>14960</v>
      </c>
      <c r="G16" s="20">
        <f t="shared" si="1"/>
        <v>201.12392783200238</v>
      </c>
      <c r="H16" s="20">
        <f t="shared" si="4"/>
        <v>6.607861411591143</v>
      </c>
      <c r="I16" s="120">
        <f t="shared" si="5"/>
        <v>18112</v>
      </c>
      <c r="J16" s="20">
        <f t="shared" si="2"/>
        <v>207.6587938546205</v>
      </c>
      <c r="K16" s="20">
        <f t="shared" si="6"/>
        <v>6.331096196868009</v>
      </c>
    </row>
    <row r="17" spans="1:11" ht="14.25">
      <c r="A17" s="14" t="s">
        <v>23</v>
      </c>
      <c r="B17" s="12" t="s">
        <v>24</v>
      </c>
      <c r="C17" s="61">
        <v>1231</v>
      </c>
      <c r="D17" s="20">
        <f t="shared" si="0"/>
        <v>95.88720984577037</v>
      </c>
      <c r="E17" s="20">
        <f t="shared" si="3"/>
        <v>2.06256387916157</v>
      </c>
      <c r="F17" s="61">
        <v>6239</v>
      </c>
      <c r="G17" s="20">
        <f t="shared" si="1"/>
        <v>83.87781990266463</v>
      </c>
      <c r="H17" s="20">
        <f t="shared" si="4"/>
        <v>2.755778565970397</v>
      </c>
      <c r="I17" s="120">
        <f t="shared" si="5"/>
        <v>7470</v>
      </c>
      <c r="J17" s="20">
        <f t="shared" si="2"/>
        <v>85.64549415271726</v>
      </c>
      <c r="K17" s="20">
        <f t="shared" si="6"/>
        <v>2.6111577181208054</v>
      </c>
    </row>
    <row r="18" spans="1:11" ht="15" customHeight="1" thickBot="1">
      <c r="A18" s="222" t="s">
        <v>25</v>
      </c>
      <c r="B18" s="70" t="s">
        <v>26</v>
      </c>
      <c r="C18" s="82">
        <v>324</v>
      </c>
      <c r="D18" s="68">
        <f t="shared" si="0"/>
        <v>25.2375759464091</v>
      </c>
      <c r="E18" s="68">
        <f t="shared" si="3"/>
        <v>0.5428681534105189</v>
      </c>
      <c r="F18" s="82">
        <v>61633</v>
      </c>
      <c r="G18" s="68">
        <f t="shared" si="1"/>
        <v>828.6010056196392</v>
      </c>
      <c r="H18" s="68">
        <f t="shared" si="4"/>
        <v>27.223417271430275</v>
      </c>
      <c r="I18" s="119">
        <f t="shared" si="5"/>
        <v>61957</v>
      </c>
      <c r="J18" s="68">
        <f t="shared" si="2"/>
        <v>710.3531300160514</v>
      </c>
      <c r="K18" s="68">
        <f t="shared" si="6"/>
        <v>21.65722874720358</v>
      </c>
    </row>
    <row r="19" spans="1:11" ht="14.25">
      <c r="A19" s="223"/>
      <c r="B19" s="69" t="s">
        <v>27</v>
      </c>
      <c r="C19" s="196">
        <v>41</v>
      </c>
      <c r="D19" s="93">
        <f t="shared" si="0"/>
        <v>3.193643869761645</v>
      </c>
      <c r="E19" s="93">
        <f t="shared" si="3"/>
        <v>0.06869627867231876</v>
      </c>
      <c r="F19" s="194">
        <v>41198</v>
      </c>
      <c r="G19" s="93">
        <f t="shared" si="1"/>
        <v>553.8705600817402</v>
      </c>
      <c r="H19" s="93">
        <f t="shared" si="4"/>
        <v>18.19723759590454</v>
      </c>
      <c r="I19" s="90">
        <f t="shared" si="5"/>
        <v>41239</v>
      </c>
      <c r="J19" s="93">
        <f t="shared" si="2"/>
        <v>472.8158679202018</v>
      </c>
      <c r="K19" s="93">
        <f t="shared" si="6"/>
        <v>14.415198545861298</v>
      </c>
    </row>
    <row r="20" spans="1:11" ht="12.75">
      <c r="A20" s="223"/>
      <c r="B20" s="130" t="s">
        <v>62</v>
      </c>
      <c r="C20" s="197"/>
      <c r="D20" s="98">
        <f t="shared" si="0"/>
        <v>0</v>
      </c>
      <c r="E20" s="98">
        <f t="shared" si="3"/>
        <v>0</v>
      </c>
      <c r="F20" s="197">
        <v>4417</v>
      </c>
      <c r="G20" s="98">
        <f t="shared" si="1"/>
        <v>59.382646339168076</v>
      </c>
      <c r="H20" s="98">
        <f t="shared" si="4"/>
        <v>1.9509975838902458</v>
      </c>
      <c r="I20" s="121">
        <f t="shared" si="5"/>
        <v>4417</v>
      </c>
      <c r="J20" s="98">
        <f t="shared" si="2"/>
        <v>50.64205457463884</v>
      </c>
      <c r="K20" s="98">
        <f t="shared" si="6"/>
        <v>1.5439737136465324</v>
      </c>
    </row>
    <row r="21" spans="1:11" ht="12.75">
      <c r="A21" s="224"/>
      <c r="B21" s="131" t="s">
        <v>28</v>
      </c>
      <c r="C21" s="197">
        <v>2</v>
      </c>
      <c r="D21" s="98">
        <f t="shared" si="0"/>
        <v>0.15578750584203147</v>
      </c>
      <c r="E21" s="98">
        <f t="shared" si="3"/>
        <v>0.003351037984015549</v>
      </c>
      <c r="F21" s="197">
        <v>2888</v>
      </c>
      <c r="G21" s="98">
        <f t="shared" si="1"/>
        <v>38.826597832809014</v>
      </c>
      <c r="H21" s="98">
        <f t="shared" si="4"/>
        <v>1.2756352778526217</v>
      </c>
      <c r="I21" s="121">
        <f t="shared" si="5"/>
        <v>2890</v>
      </c>
      <c r="J21" s="98">
        <f t="shared" si="2"/>
        <v>33.134602155468926</v>
      </c>
      <c r="K21" s="98">
        <f t="shared" si="6"/>
        <v>1.0102069351230425</v>
      </c>
    </row>
    <row r="22" spans="1:11" ht="15" thickBot="1">
      <c r="A22" s="222" t="s">
        <v>29</v>
      </c>
      <c r="B22" s="70" t="s">
        <v>30</v>
      </c>
      <c r="C22" s="82">
        <v>28523</v>
      </c>
      <c r="D22" s="68">
        <f t="shared" si="0"/>
        <v>2221.763514566132</v>
      </c>
      <c r="E22" s="68">
        <f t="shared" si="3"/>
        <v>47.79082820903775</v>
      </c>
      <c r="F22" s="82">
        <v>22229</v>
      </c>
      <c r="G22" s="68">
        <f t="shared" si="1"/>
        <v>298.84918394235166</v>
      </c>
      <c r="H22" s="68">
        <f t="shared" si="4"/>
        <v>9.818593002557455</v>
      </c>
      <c r="I22" s="119">
        <f t="shared" si="5"/>
        <v>50752</v>
      </c>
      <c r="J22" s="68">
        <f t="shared" si="2"/>
        <v>581.8848887869755</v>
      </c>
      <c r="K22" s="68">
        <f t="shared" si="6"/>
        <v>17.74049217002237</v>
      </c>
    </row>
    <row r="23" spans="1:11" ht="12.75">
      <c r="A23" s="223"/>
      <c r="B23" s="69" t="s">
        <v>31</v>
      </c>
      <c r="C23" s="194">
        <v>19224</v>
      </c>
      <c r="D23" s="93">
        <f t="shared" si="0"/>
        <v>1497.4295061536066</v>
      </c>
      <c r="E23" s="93">
        <f t="shared" si="3"/>
        <v>32.210177102357456</v>
      </c>
      <c r="F23" s="194">
        <v>7224</v>
      </c>
      <c r="G23" s="93">
        <f t="shared" si="1"/>
        <v>97.12027103331451</v>
      </c>
      <c r="H23" s="93">
        <f t="shared" si="4"/>
        <v>3.190855002495616</v>
      </c>
      <c r="I23" s="90">
        <f t="shared" si="5"/>
        <v>26448</v>
      </c>
      <c r="J23" s="93">
        <f t="shared" si="2"/>
        <v>303.233203393717</v>
      </c>
      <c r="K23" s="93">
        <f t="shared" si="6"/>
        <v>9.24496644295302</v>
      </c>
    </row>
    <row r="24" spans="1:11" ht="12.75">
      <c r="A24" s="223"/>
      <c r="B24" s="132" t="s">
        <v>53</v>
      </c>
      <c r="C24" s="197">
        <v>272</v>
      </c>
      <c r="D24" s="98">
        <f t="shared" si="0"/>
        <v>21.18710079451628</v>
      </c>
      <c r="E24" s="98">
        <f t="shared" si="3"/>
        <v>0.4557411658261146</v>
      </c>
      <c r="F24" s="197">
        <v>805</v>
      </c>
      <c r="G24" s="98">
        <f t="shared" si="1"/>
        <v>10.822510822510823</v>
      </c>
      <c r="H24" s="98">
        <f t="shared" si="4"/>
        <v>0.35557008264243783</v>
      </c>
      <c r="I24" s="121">
        <f t="shared" si="5"/>
        <v>1077</v>
      </c>
      <c r="J24" s="98">
        <f t="shared" si="2"/>
        <v>12.348085301536345</v>
      </c>
      <c r="K24" s="98">
        <f t="shared" si="6"/>
        <v>0.3764681208053691</v>
      </c>
    </row>
    <row r="25" spans="1:11" ht="12.75">
      <c r="A25" s="224"/>
      <c r="B25" s="132" t="s">
        <v>54</v>
      </c>
      <c r="C25" s="197">
        <v>5502</v>
      </c>
      <c r="D25" s="98">
        <f t="shared" si="0"/>
        <v>428.57142857142856</v>
      </c>
      <c r="E25" s="98">
        <f t="shared" si="3"/>
        <v>9.218705494026775</v>
      </c>
      <c r="F25" s="197">
        <v>4665</v>
      </c>
      <c r="G25" s="98">
        <f t="shared" si="1"/>
        <v>62.71678631927079</v>
      </c>
      <c r="H25" s="98">
        <f t="shared" si="4"/>
        <v>2.060539671462078</v>
      </c>
      <c r="I25" s="121">
        <f t="shared" si="5"/>
        <v>10167</v>
      </c>
      <c r="J25" s="98">
        <f t="shared" si="2"/>
        <v>116.56730107773447</v>
      </c>
      <c r="K25" s="98">
        <f t="shared" si="6"/>
        <v>3.5539010067114094</v>
      </c>
    </row>
    <row r="26" spans="1:11" ht="14.25">
      <c r="A26" s="15" t="s">
        <v>32</v>
      </c>
      <c r="B26" s="11" t="s">
        <v>33</v>
      </c>
      <c r="C26" s="61">
        <v>2013</v>
      </c>
      <c r="D26" s="18">
        <f t="shared" si="0"/>
        <v>156.80012463000466</v>
      </c>
      <c r="E26" s="18">
        <f t="shared" si="3"/>
        <v>3.37281973091165</v>
      </c>
      <c r="F26" s="61">
        <v>11964</v>
      </c>
      <c r="G26" s="18">
        <f t="shared" si="1"/>
        <v>160.8453658143099</v>
      </c>
      <c r="H26" s="18">
        <f t="shared" si="4"/>
        <v>5.284522321408852</v>
      </c>
      <c r="I26" s="120">
        <f t="shared" si="5"/>
        <v>13977</v>
      </c>
      <c r="J26" s="18">
        <f t="shared" si="2"/>
        <v>160.24994267369868</v>
      </c>
      <c r="K26" s="18">
        <f t="shared" si="6"/>
        <v>4.885696308724833</v>
      </c>
    </row>
    <row r="27" spans="1:11" ht="14.25">
      <c r="A27" s="15" t="s">
        <v>34</v>
      </c>
      <c r="B27" s="11" t="s">
        <v>35</v>
      </c>
      <c r="C27" s="61">
        <v>4494</v>
      </c>
      <c r="D27" s="18">
        <f t="shared" si="0"/>
        <v>350.0545256270447</v>
      </c>
      <c r="E27" s="18">
        <f t="shared" si="3"/>
        <v>7.529782350082939</v>
      </c>
      <c r="F27" s="61">
        <v>8811</v>
      </c>
      <c r="G27" s="18">
        <f t="shared" si="1"/>
        <v>118.45607808340728</v>
      </c>
      <c r="H27" s="18">
        <f t="shared" si="4"/>
        <v>3.8918360225621362</v>
      </c>
      <c r="I27" s="120">
        <f t="shared" si="5"/>
        <v>13305</v>
      </c>
      <c r="J27" s="18">
        <f t="shared" si="2"/>
        <v>152.54528777803256</v>
      </c>
      <c r="K27" s="18">
        <f t="shared" si="6"/>
        <v>4.650796979865772</v>
      </c>
    </row>
    <row r="28" spans="1:11" ht="25.5">
      <c r="A28" s="15" t="s">
        <v>36</v>
      </c>
      <c r="B28" s="11" t="s">
        <v>37</v>
      </c>
      <c r="C28" s="195">
        <v>943</v>
      </c>
      <c r="D28" s="20">
        <f t="shared" si="0"/>
        <v>73.45380900451784</v>
      </c>
      <c r="E28" s="20">
        <f t="shared" si="3"/>
        <v>1.5800144094633313</v>
      </c>
      <c r="F28" s="61">
        <v>17421</v>
      </c>
      <c r="G28" s="20">
        <f t="shared" si="1"/>
        <v>234.2098894893926</v>
      </c>
      <c r="H28" s="20">
        <f t="shared" si="4"/>
        <v>7.694889949955167</v>
      </c>
      <c r="I28" s="120">
        <f t="shared" si="5"/>
        <v>18364</v>
      </c>
      <c r="J28" s="20">
        <f t="shared" si="2"/>
        <v>210.5480394404953</v>
      </c>
      <c r="K28" s="20">
        <f t="shared" si="6"/>
        <v>6.419183445190156</v>
      </c>
    </row>
    <row r="29" spans="1:11" ht="15" thickBot="1">
      <c r="A29" s="225" t="s">
        <v>38</v>
      </c>
      <c r="B29" s="72" t="s">
        <v>39</v>
      </c>
      <c r="C29" s="82">
        <v>1937</v>
      </c>
      <c r="D29" s="68">
        <f t="shared" si="0"/>
        <v>150.88019940800748</v>
      </c>
      <c r="E29" s="68">
        <f t="shared" si="3"/>
        <v>3.245480287519059</v>
      </c>
      <c r="F29" s="82">
        <v>23764</v>
      </c>
      <c r="G29" s="68">
        <f t="shared" si="1"/>
        <v>319.4858971256487</v>
      </c>
      <c r="H29" s="68">
        <f t="shared" si="4"/>
        <v>10.49660552039117</v>
      </c>
      <c r="I29" s="119">
        <f t="shared" si="5"/>
        <v>25701</v>
      </c>
      <c r="J29" s="68">
        <f t="shared" si="2"/>
        <v>294.6686539784453</v>
      </c>
      <c r="K29" s="68">
        <f t="shared" si="6"/>
        <v>8.983850671140939</v>
      </c>
    </row>
    <row r="30" spans="1:11" ht="12.75">
      <c r="A30" s="226"/>
      <c r="B30" s="129" t="s">
        <v>40</v>
      </c>
      <c r="C30" s="194">
        <v>902</v>
      </c>
      <c r="D30" s="93">
        <f t="shared" si="0"/>
        <v>70.26016513475619</v>
      </c>
      <c r="E30" s="93">
        <f t="shared" si="3"/>
        <v>1.5113181307910126</v>
      </c>
      <c r="F30" s="194">
        <v>4598</v>
      </c>
      <c r="G30" s="93">
        <f t="shared" si="1"/>
        <v>61.81603076013014</v>
      </c>
      <c r="H30" s="93">
        <f t="shared" si="4"/>
        <v>2.0309456397390426</v>
      </c>
      <c r="I30" s="90">
        <f t="shared" si="5"/>
        <v>5500</v>
      </c>
      <c r="J30" s="93">
        <f t="shared" si="2"/>
        <v>63.05893143774364</v>
      </c>
      <c r="K30" s="93">
        <f t="shared" si="6"/>
        <v>1.9225391498881432</v>
      </c>
    </row>
    <row r="31" spans="1:11" ht="14.25">
      <c r="A31" s="15" t="s">
        <v>41</v>
      </c>
      <c r="B31" s="11" t="s">
        <v>42</v>
      </c>
      <c r="C31" s="61">
        <v>70</v>
      </c>
      <c r="D31" s="18">
        <f aca="true" t="shared" si="7" ref="D31:D36">C31*1000/$D$4</f>
        <v>5.452562704471101</v>
      </c>
      <c r="E31" s="18">
        <f t="shared" si="3"/>
        <v>0.11728632944054421</v>
      </c>
      <c r="F31" s="61">
        <v>2532</v>
      </c>
      <c r="G31" s="18">
        <f aca="true" t="shared" si="8" ref="G31:G36">F31*1000/$G$4</f>
        <v>34.04049366782286</v>
      </c>
      <c r="H31" s="18">
        <f t="shared" si="4"/>
        <v>1.1183893779511214</v>
      </c>
      <c r="I31" s="120">
        <f t="shared" si="5"/>
        <v>2602</v>
      </c>
      <c r="J31" s="18">
        <f aca="true" t="shared" si="9" ref="J31:J36">I31*1000/$J$4</f>
        <v>29.832607200183443</v>
      </c>
      <c r="K31" s="18">
        <f t="shared" si="6"/>
        <v>0.9095357941834452</v>
      </c>
    </row>
    <row r="32" spans="1:11" ht="22.5" customHeight="1">
      <c r="A32" s="15" t="s">
        <v>43</v>
      </c>
      <c r="B32" s="11" t="s">
        <v>44</v>
      </c>
      <c r="C32" s="61">
        <v>159</v>
      </c>
      <c r="D32" s="20">
        <f t="shared" si="7"/>
        <v>12.385106714441502</v>
      </c>
      <c r="E32" s="20">
        <f t="shared" si="3"/>
        <v>0.26640751972923615</v>
      </c>
      <c r="F32" s="61"/>
      <c r="G32" s="20">
        <f t="shared" si="8"/>
        <v>0</v>
      </c>
      <c r="H32" s="20">
        <f t="shared" si="4"/>
        <v>0</v>
      </c>
      <c r="I32" s="120">
        <f t="shared" si="5"/>
        <v>159</v>
      </c>
      <c r="J32" s="20">
        <f t="shared" si="9"/>
        <v>1.8229763815638615</v>
      </c>
      <c r="K32" s="20">
        <f t="shared" si="6"/>
        <v>0.055578859060402684</v>
      </c>
    </row>
    <row r="33" spans="1:11" ht="14.25">
      <c r="A33" s="15" t="s">
        <v>45</v>
      </c>
      <c r="B33" s="11" t="s">
        <v>46</v>
      </c>
      <c r="C33" s="61">
        <v>763</v>
      </c>
      <c r="D33" s="18">
        <f t="shared" si="7"/>
        <v>59.432933478735</v>
      </c>
      <c r="E33" s="18">
        <f t="shared" si="3"/>
        <v>1.278420990901932</v>
      </c>
      <c r="F33" s="61">
        <v>99</v>
      </c>
      <c r="G33" s="18">
        <f t="shared" si="8"/>
        <v>1.3309671694764862</v>
      </c>
      <c r="H33" s="18">
        <f t="shared" si="4"/>
        <v>0.04372849463552962</v>
      </c>
      <c r="I33" s="120">
        <f t="shared" si="5"/>
        <v>862</v>
      </c>
      <c r="J33" s="18">
        <f t="shared" si="9"/>
        <v>9.883054345333639</v>
      </c>
      <c r="K33" s="18">
        <f t="shared" si="6"/>
        <v>0.3013143176733781</v>
      </c>
    </row>
    <row r="34" spans="1:11" ht="14.25">
      <c r="A34" s="15" t="s">
        <v>47</v>
      </c>
      <c r="B34" s="11" t="s">
        <v>48</v>
      </c>
      <c r="C34" s="61">
        <v>2533</v>
      </c>
      <c r="D34" s="18">
        <f t="shared" si="7"/>
        <v>197.30487614893286</v>
      </c>
      <c r="E34" s="18">
        <f t="shared" si="3"/>
        <v>4.244089606755693</v>
      </c>
      <c r="F34" s="61">
        <v>5063</v>
      </c>
      <c r="G34" s="18">
        <f t="shared" si="8"/>
        <v>68.06754322282272</v>
      </c>
      <c r="H34" s="18">
        <f t="shared" si="4"/>
        <v>2.2363370539362273</v>
      </c>
      <c r="I34" s="120">
        <f t="shared" si="5"/>
        <v>7596</v>
      </c>
      <c r="J34" s="18">
        <f t="shared" si="9"/>
        <v>87.09011694565467</v>
      </c>
      <c r="K34" s="18">
        <f t="shared" si="6"/>
        <v>2.655201342281879</v>
      </c>
    </row>
    <row r="35" spans="1:11" ht="15" thickBot="1">
      <c r="A35" s="145" t="s">
        <v>49</v>
      </c>
      <c r="B35" s="36" t="s">
        <v>50</v>
      </c>
      <c r="C35" s="82">
        <v>1715</v>
      </c>
      <c r="D35" s="68">
        <f t="shared" si="7"/>
        <v>133.58778625954199</v>
      </c>
      <c r="E35" s="68">
        <f t="shared" si="3"/>
        <v>2.8735150712933333</v>
      </c>
      <c r="F35" s="82">
        <v>8971</v>
      </c>
      <c r="G35" s="68">
        <f t="shared" si="8"/>
        <v>120.60713613508645</v>
      </c>
      <c r="H35" s="68">
        <f t="shared" si="4"/>
        <v>3.9625083371246084</v>
      </c>
      <c r="I35" s="119">
        <f t="shared" si="5"/>
        <v>10686</v>
      </c>
      <c r="J35" s="68">
        <f t="shared" si="9"/>
        <v>122.51777115340518</v>
      </c>
      <c r="K35" s="68">
        <f t="shared" si="6"/>
        <v>3.735318791946309</v>
      </c>
    </row>
    <row r="36" spans="1:11" ht="15">
      <c r="A36" s="144"/>
      <c r="B36" s="125" t="s">
        <v>51</v>
      </c>
      <c r="C36" s="143">
        <f>C7+C9+C11+C12+SUM(C14:C18)+C22+SUM(C26:C29)+SUM(C31:C35)</f>
        <v>59683</v>
      </c>
      <c r="D36" s="100">
        <f t="shared" si="7"/>
        <v>4648.9328555849825</v>
      </c>
      <c r="E36" s="100">
        <f t="shared" si="3"/>
        <v>100</v>
      </c>
      <c r="F36" s="143">
        <f>F7+F9+F11+F12+SUM(F14:F18)+F22+SUM(F26:F29)+SUM(F31:F35)</f>
        <v>226397</v>
      </c>
      <c r="G36" s="100">
        <f t="shared" si="8"/>
        <v>3043.706810787556</v>
      </c>
      <c r="H36" s="100">
        <f t="shared" si="4"/>
        <v>100</v>
      </c>
      <c r="I36" s="143">
        <f>I7+I9+I11+I12+SUM(I14:I18)+I22+SUM(I26:I29)+SUM(I31:I35)</f>
        <v>286080</v>
      </c>
      <c r="J36" s="100">
        <f t="shared" si="9"/>
        <v>3279.981655583582</v>
      </c>
      <c r="K36" s="100">
        <f t="shared" si="6"/>
        <v>100</v>
      </c>
    </row>
    <row r="37" spans="2:3" ht="15">
      <c r="B37" s="216"/>
      <c r="C37" s="202"/>
    </row>
    <row r="38" ht="12.75">
      <c r="B38" s="216" t="s">
        <v>79</v>
      </c>
    </row>
  </sheetData>
  <sheetProtection/>
  <mergeCells count="12">
    <mergeCell ref="F5:H5"/>
    <mergeCell ref="C5:E5"/>
    <mergeCell ref="I5:K5"/>
    <mergeCell ref="A2:K2"/>
    <mergeCell ref="A5:A6"/>
    <mergeCell ref="B5:B6"/>
    <mergeCell ref="A22:A25"/>
    <mergeCell ref="A29:A30"/>
    <mergeCell ref="A7:A8"/>
    <mergeCell ref="A9:A10"/>
    <mergeCell ref="A12:A13"/>
    <mergeCell ref="A18:A21"/>
  </mergeCells>
  <printOptions horizontalCentered="1" verticalCentered="1"/>
  <pageMargins left="0.7480314960629921" right="0.7480314960629921" top="0.15748031496062992" bottom="0.3937007874015748" header="0" footer="0"/>
  <pageSetup horizontalDpi="1200" verticalDpi="12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6.00390625" style="28" customWidth="1"/>
    <col min="2" max="2" width="53.710937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1" ht="6.75" customHeight="1"/>
    <row r="2" spans="1:11" ht="12.75">
      <c r="A2" s="262" t="s">
        <v>78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7.5" customHeight="1">
      <c r="A3" s="64"/>
      <c r="B3" s="1"/>
      <c r="C3" s="203"/>
      <c r="D3" s="1"/>
      <c r="E3" s="1"/>
      <c r="F3" s="203"/>
      <c r="G3" s="1"/>
      <c r="H3" s="3"/>
      <c r="I3" s="3"/>
      <c r="J3" s="3"/>
      <c r="K3" s="3"/>
    </row>
    <row r="4" spans="1:10" ht="12.75">
      <c r="A4" s="65"/>
      <c r="D4" s="6">
        <v>363</v>
      </c>
      <c r="E4" s="5"/>
      <c r="G4" s="5">
        <v>2046</v>
      </c>
      <c r="H4" s="5"/>
      <c r="I4" s="5"/>
      <c r="J4" s="6">
        <f>SUM(D4:G4)</f>
        <v>2409</v>
      </c>
    </row>
    <row r="5" spans="1:11" ht="12.75">
      <c r="A5" s="233" t="s">
        <v>57</v>
      </c>
      <c r="B5" s="233" t="s">
        <v>55</v>
      </c>
      <c r="C5" s="161" t="s">
        <v>0</v>
      </c>
      <c r="D5" s="9"/>
      <c r="E5" s="10"/>
      <c r="F5" s="161" t="s">
        <v>1</v>
      </c>
      <c r="G5" s="9"/>
      <c r="H5" s="10"/>
      <c r="I5" s="8" t="s">
        <v>2</v>
      </c>
      <c r="J5" s="9"/>
      <c r="K5" s="10"/>
    </row>
    <row r="6" spans="1:11" ht="26.25" customHeight="1">
      <c r="A6" s="234"/>
      <c r="B6" s="234"/>
      <c r="C6" s="162" t="s">
        <v>3</v>
      </c>
      <c r="D6" s="30" t="s">
        <v>4</v>
      </c>
      <c r="E6" s="30" t="s">
        <v>5</v>
      </c>
      <c r="F6" s="162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s="123" customFormat="1" ht="15" thickBot="1">
      <c r="A7" s="271" t="s">
        <v>6</v>
      </c>
      <c r="B7" s="128" t="s">
        <v>7</v>
      </c>
      <c r="C7" s="82">
        <v>1</v>
      </c>
      <c r="D7" s="56">
        <f aca="true" t="shared" si="0" ref="D7:D36">C7*1000/$D$4</f>
        <v>2.7548209366391183</v>
      </c>
      <c r="E7" s="56">
        <f aca="true" t="shared" si="1" ref="E7:E36">C7*100/C$36</f>
        <v>0.49019607843137253</v>
      </c>
      <c r="F7" s="82"/>
      <c r="G7" s="56">
        <f aca="true" t="shared" si="2" ref="G7:G36">F7*1000/$G$4</f>
        <v>0</v>
      </c>
      <c r="H7" s="56">
        <f aca="true" t="shared" si="3" ref="H7:H36">F7*100/F$36</f>
        <v>0</v>
      </c>
      <c r="I7" s="119">
        <f aca="true" t="shared" si="4" ref="I7:I35">C7+F7</f>
        <v>1</v>
      </c>
      <c r="J7" s="56">
        <f aca="true" t="shared" si="5" ref="J7:J36">I7*1000/$J$4</f>
        <v>0.41511000415110005</v>
      </c>
      <c r="K7" s="56">
        <f aca="true" t="shared" si="6" ref="K7:K36">I7*100/I$36</f>
        <v>0.07621951219512195</v>
      </c>
    </row>
    <row r="8" spans="1:11" ht="12.75">
      <c r="A8" s="272"/>
      <c r="B8" s="69" t="s">
        <v>8</v>
      </c>
      <c r="C8" s="194"/>
      <c r="D8" s="92">
        <f t="shared" si="0"/>
        <v>0</v>
      </c>
      <c r="E8" s="92">
        <f t="shared" si="1"/>
        <v>0</v>
      </c>
      <c r="F8" s="194"/>
      <c r="G8" s="92">
        <f t="shared" si="2"/>
        <v>0</v>
      </c>
      <c r="H8" s="92">
        <f t="shared" si="3"/>
        <v>0</v>
      </c>
      <c r="I8" s="90">
        <f t="shared" si="4"/>
        <v>0</v>
      </c>
      <c r="J8" s="92">
        <f t="shared" si="5"/>
        <v>0</v>
      </c>
      <c r="K8" s="92">
        <f t="shared" si="6"/>
        <v>0</v>
      </c>
    </row>
    <row r="9" spans="1:11" s="123" customFormat="1" ht="15.75" customHeight="1" thickBot="1">
      <c r="A9" s="271" t="s">
        <v>9</v>
      </c>
      <c r="B9" s="128" t="s">
        <v>10</v>
      </c>
      <c r="C9" s="82"/>
      <c r="D9" s="56">
        <f t="shared" si="0"/>
        <v>0</v>
      </c>
      <c r="E9" s="56">
        <f t="shared" si="1"/>
        <v>0</v>
      </c>
      <c r="F9" s="82">
        <v>10</v>
      </c>
      <c r="G9" s="56">
        <f t="shared" si="2"/>
        <v>4.887585532746823</v>
      </c>
      <c r="H9" s="56">
        <f t="shared" si="3"/>
        <v>0.9025270758122743</v>
      </c>
      <c r="I9" s="119">
        <f t="shared" si="4"/>
        <v>10</v>
      </c>
      <c r="J9" s="56">
        <f t="shared" si="5"/>
        <v>4.151100041511</v>
      </c>
      <c r="K9" s="56">
        <f t="shared" si="6"/>
        <v>0.7621951219512195</v>
      </c>
    </row>
    <row r="10" spans="1:11" ht="12.75">
      <c r="A10" s="272"/>
      <c r="B10" s="69" t="s">
        <v>11</v>
      </c>
      <c r="C10" s="194"/>
      <c r="D10" s="92">
        <f t="shared" si="0"/>
        <v>0</v>
      </c>
      <c r="E10" s="92">
        <f t="shared" si="1"/>
        <v>0</v>
      </c>
      <c r="F10" s="194">
        <v>6</v>
      </c>
      <c r="G10" s="92">
        <f t="shared" si="2"/>
        <v>2.932551319648094</v>
      </c>
      <c r="H10" s="92">
        <f t="shared" si="3"/>
        <v>0.5415162454873647</v>
      </c>
      <c r="I10" s="90">
        <f t="shared" si="4"/>
        <v>6</v>
      </c>
      <c r="J10" s="92">
        <f t="shared" si="5"/>
        <v>2.4906600249066004</v>
      </c>
      <c r="K10" s="92">
        <f t="shared" si="6"/>
        <v>0.4573170731707317</v>
      </c>
    </row>
    <row r="11" spans="1:11" s="123" customFormat="1" ht="17.25" customHeight="1">
      <c r="A11" s="122" t="s">
        <v>12</v>
      </c>
      <c r="B11" s="57" t="s">
        <v>13</v>
      </c>
      <c r="C11" s="61"/>
      <c r="D11" s="21">
        <f t="shared" si="0"/>
        <v>0</v>
      </c>
      <c r="E11" s="21">
        <f t="shared" si="1"/>
        <v>0</v>
      </c>
      <c r="F11" s="61">
        <v>6</v>
      </c>
      <c r="G11" s="21">
        <f t="shared" si="2"/>
        <v>2.932551319648094</v>
      </c>
      <c r="H11" s="21">
        <f t="shared" si="3"/>
        <v>0.5415162454873647</v>
      </c>
      <c r="I11" s="120">
        <f t="shared" si="4"/>
        <v>6</v>
      </c>
      <c r="J11" s="21">
        <f t="shared" si="5"/>
        <v>2.4906600249066004</v>
      </c>
      <c r="K11" s="21">
        <f t="shared" si="6"/>
        <v>0.4573170731707317</v>
      </c>
    </row>
    <row r="12" spans="1:11" s="123" customFormat="1" ht="23.25" customHeight="1" thickBot="1">
      <c r="A12" s="271" t="s">
        <v>14</v>
      </c>
      <c r="B12" s="128" t="s">
        <v>63</v>
      </c>
      <c r="C12" s="82">
        <v>3</v>
      </c>
      <c r="D12" s="56">
        <f t="shared" si="0"/>
        <v>8.264462809917354</v>
      </c>
      <c r="E12" s="56">
        <f t="shared" si="1"/>
        <v>1.4705882352941178</v>
      </c>
      <c r="F12" s="82">
        <v>129</v>
      </c>
      <c r="G12" s="56">
        <f t="shared" si="2"/>
        <v>63.049853372434015</v>
      </c>
      <c r="H12" s="56">
        <f t="shared" si="3"/>
        <v>11.64259927797834</v>
      </c>
      <c r="I12" s="119">
        <f t="shared" si="4"/>
        <v>132</v>
      </c>
      <c r="J12" s="56">
        <f t="shared" si="5"/>
        <v>54.794520547945204</v>
      </c>
      <c r="K12" s="56">
        <f t="shared" si="6"/>
        <v>10.060975609756097</v>
      </c>
    </row>
    <row r="13" spans="1:11" ht="12.75">
      <c r="A13" s="272"/>
      <c r="B13" s="129" t="s">
        <v>16</v>
      </c>
      <c r="C13" s="194"/>
      <c r="D13" s="92">
        <f t="shared" si="0"/>
        <v>0</v>
      </c>
      <c r="E13" s="92">
        <f t="shared" si="1"/>
        <v>0</v>
      </c>
      <c r="F13" s="194">
        <v>100</v>
      </c>
      <c r="G13" s="92">
        <f t="shared" si="2"/>
        <v>48.87585532746823</v>
      </c>
      <c r="H13" s="92">
        <f t="shared" si="3"/>
        <v>9.025270758122744</v>
      </c>
      <c r="I13" s="90">
        <f t="shared" si="4"/>
        <v>100</v>
      </c>
      <c r="J13" s="92">
        <f t="shared" si="5"/>
        <v>41.511000415110004</v>
      </c>
      <c r="K13" s="92">
        <f t="shared" si="6"/>
        <v>7.621951219512195</v>
      </c>
    </row>
    <row r="14" spans="1:11" s="123" customFormat="1" ht="14.25">
      <c r="A14" s="124" t="s">
        <v>17</v>
      </c>
      <c r="B14" s="13" t="s">
        <v>18</v>
      </c>
      <c r="C14" s="61">
        <v>3</v>
      </c>
      <c r="D14" s="21">
        <f t="shared" si="0"/>
        <v>8.264462809917354</v>
      </c>
      <c r="E14" s="21">
        <f t="shared" si="1"/>
        <v>1.4705882352941178</v>
      </c>
      <c r="F14" s="61">
        <v>43</v>
      </c>
      <c r="G14" s="21">
        <f t="shared" si="2"/>
        <v>21.01661779081134</v>
      </c>
      <c r="H14" s="21">
        <f t="shared" si="3"/>
        <v>3.88086642599278</v>
      </c>
      <c r="I14" s="120">
        <f t="shared" si="4"/>
        <v>46</v>
      </c>
      <c r="J14" s="21">
        <f t="shared" si="5"/>
        <v>19.0950601909506</v>
      </c>
      <c r="K14" s="21">
        <f t="shared" si="6"/>
        <v>3.5060975609756095</v>
      </c>
    </row>
    <row r="15" spans="1:11" s="123" customFormat="1" ht="14.25">
      <c r="A15" s="124" t="s">
        <v>19</v>
      </c>
      <c r="B15" s="13" t="s">
        <v>20</v>
      </c>
      <c r="C15" s="61">
        <v>4</v>
      </c>
      <c r="D15" s="21">
        <f t="shared" si="0"/>
        <v>11.019283746556473</v>
      </c>
      <c r="E15" s="21">
        <f t="shared" si="1"/>
        <v>1.9607843137254901</v>
      </c>
      <c r="F15" s="61">
        <v>31</v>
      </c>
      <c r="G15" s="21">
        <f t="shared" si="2"/>
        <v>15.151515151515152</v>
      </c>
      <c r="H15" s="21">
        <f t="shared" si="3"/>
        <v>2.7978339350180503</v>
      </c>
      <c r="I15" s="120">
        <f t="shared" si="4"/>
        <v>35</v>
      </c>
      <c r="J15" s="21">
        <f t="shared" si="5"/>
        <v>14.528850145288501</v>
      </c>
      <c r="K15" s="21">
        <f t="shared" si="6"/>
        <v>2.667682926829268</v>
      </c>
    </row>
    <row r="16" spans="1:11" s="123" customFormat="1" ht="14.25">
      <c r="A16" s="122" t="s">
        <v>21</v>
      </c>
      <c r="B16" s="46" t="s">
        <v>22</v>
      </c>
      <c r="C16" s="61">
        <v>6</v>
      </c>
      <c r="D16" s="21">
        <f t="shared" si="0"/>
        <v>16.52892561983471</v>
      </c>
      <c r="E16" s="21">
        <f t="shared" si="1"/>
        <v>2.9411764705882355</v>
      </c>
      <c r="F16" s="61">
        <v>22</v>
      </c>
      <c r="G16" s="21">
        <f t="shared" si="2"/>
        <v>10.75268817204301</v>
      </c>
      <c r="H16" s="21">
        <f t="shared" si="3"/>
        <v>1.9855595667870036</v>
      </c>
      <c r="I16" s="120">
        <f t="shared" si="4"/>
        <v>28</v>
      </c>
      <c r="J16" s="21">
        <f t="shared" si="5"/>
        <v>11.6230801162308</v>
      </c>
      <c r="K16" s="21">
        <f t="shared" si="6"/>
        <v>2.1341463414634148</v>
      </c>
    </row>
    <row r="17" spans="1:11" s="123" customFormat="1" ht="14.25">
      <c r="A17" s="124" t="s">
        <v>23</v>
      </c>
      <c r="B17" s="13" t="s">
        <v>24</v>
      </c>
      <c r="C17" s="61">
        <v>4</v>
      </c>
      <c r="D17" s="21">
        <f t="shared" si="0"/>
        <v>11.019283746556473</v>
      </c>
      <c r="E17" s="21">
        <f t="shared" si="1"/>
        <v>1.9607843137254901</v>
      </c>
      <c r="F17" s="61">
        <v>11</v>
      </c>
      <c r="G17" s="21">
        <f t="shared" si="2"/>
        <v>5.376344086021505</v>
      </c>
      <c r="H17" s="21">
        <f t="shared" si="3"/>
        <v>0.9927797833935018</v>
      </c>
      <c r="I17" s="120">
        <f t="shared" si="4"/>
        <v>15</v>
      </c>
      <c r="J17" s="21">
        <f t="shared" si="5"/>
        <v>6.226650062266501</v>
      </c>
      <c r="K17" s="21">
        <f t="shared" si="6"/>
        <v>1.1432926829268293</v>
      </c>
    </row>
    <row r="18" spans="1:11" s="123" customFormat="1" ht="18" customHeight="1" thickBot="1">
      <c r="A18" s="273" t="s">
        <v>25</v>
      </c>
      <c r="B18" s="72" t="s">
        <v>26</v>
      </c>
      <c r="C18" s="82"/>
      <c r="D18" s="56">
        <f t="shared" si="0"/>
        <v>0</v>
      </c>
      <c r="E18" s="56">
        <f t="shared" si="1"/>
        <v>0</v>
      </c>
      <c r="F18" s="82">
        <v>510</v>
      </c>
      <c r="G18" s="56">
        <f t="shared" si="2"/>
        <v>249.266862170088</v>
      </c>
      <c r="H18" s="56">
        <f t="shared" si="3"/>
        <v>46.02888086642599</v>
      </c>
      <c r="I18" s="119">
        <f t="shared" si="4"/>
        <v>510</v>
      </c>
      <c r="J18" s="56">
        <f t="shared" si="5"/>
        <v>211.70610211706102</v>
      </c>
      <c r="K18" s="56">
        <f t="shared" si="6"/>
        <v>38.8719512195122</v>
      </c>
    </row>
    <row r="19" spans="1:11" ht="12.75">
      <c r="A19" s="274"/>
      <c r="B19" s="69" t="s">
        <v>27</v>
      </c>
      <c r="C19" s="194"/>
      <c r="D19" s="92">
        <f t="shared" si="0"/>
        <v>0</v>
      </c>
      <c r="E19" s="92">
        <f t="shared" si="1"/>
        <v>0</v>
      </c>
      <c r="F19" s="194">
        <v>278</v>
      </c>
      <c r="G19" s="92">
        <f t="shared" si="2"/>
        <v>135.87487781036168</v>
      </c>
      <c r="H19" s="92">
        <f t="shared" si="3"/>
        <v>25.09025270758123</v>
      </c>
      <c r="I19" s="90">
        <f t="shared" si="4"/>
        <v>278</v>
      </c>
      <c r="J19" s="92">
        <f t="shared" si="5"/>
        <v>115.4005811540058</v>
      </c>
      <c r="K19" s="92">
        <f t="shared" si="6"/>
        <v>21.1890243902439</v>
      </c>
    </row>
    <row r="20" spans="1:11" ht="12.75">
      <c r="A20" s="274"/>
      <c r="B20" s="130" t="s">
        <v>62</v>
      </c>
      <c r="C20" s="197"/>
      <c r="D20" s="115">
        <f t="shared" si="0"/>
        <v>0</v>
      </c>
      <c r="E20" s="115">
        <f t="shared" si="1"/>
        <v>0</v>
      </c>
      <c r="F20" s="197">
        <v>62</v>
      </c>
      <c r="G20" s="115">
        <f t="shared" si="2"/>
        <v>30.303030303030305</v>
      </c>
      <c r="H20" s="115">
        <f t="shared" si="3"/>
        <v>5.595667870036101</v>
      </c>
      <c r="I20" s="121">
        <f t="shared" si="4"/>
        <v>62</v>
      </c>
      <c r="J20" s="115">
        <f t="shared" si="5"/>
        <v>25.7368202573682</v>
      </c>
      <c r="K20" s="115">
        <f t="shared" si="6"/>
        <v>4.725609756097561</v>
      </c>
    </row>
    <row r="21" spans="1:11" ht="12.75">
      <c r="A21" s="275"/>
      <c r="B21" s="131" t="s">
        <v>28</v>
      </c>
      <c r="C21" s="197"/>
      <c r="D21" s="115">
        <f t="shared" si="0"/>
        <v>0</v>
      </c>
      <c r="E21" s="115">
        <f t="shared" si="1"/>
        <v>0</v>
      </c>
      <c r="F21" s="197">
        <v>34</v>
      </c>
      <c r="G21" s="115">
        <f t="shared" si="2"/>
        <v>16.617790811339198</v>
      </c>
      <c r="H21" s="115">
        <f t="shared" si="3"/>
        <v>3.068592057761733</v>
      </c>
      <c r="I21" s="121">
        <f t="shared" si="4"/>
        <v>34</v>
      </c>
      <c r="J21" s="115">
        <f t="shared" si="5"/>
        <v>14.113740141137402</v>
      </c>
      <c r="K21" s="115">
        <f t="shared" si="6"/>
        <v>2.591463414634146</v>
      </c>
    </row>
    <row r="22" spans="1:11" s="123" customFormat="1" ht="19.5" customHeight="1" thickBot="1">
      <c r="A22" s="273" t="s">
        <v>29</v>
      </c>
      <c r="B22" s="127" t="s">
        <v>30</v>
      </c>
      <c r="C22" s="82">
        <v>169</v>
      </c>
      <c r="D22" s="56">
        <f t="shared" si="0"/>
        <v>465.56473829201104</v>
      </c>
      <c r="E22" s="56">
        <f t="shared" si="1"/>
        <v>82.84313725490196</v>
      </c>
      <c r="F22" s="82">
        <v>158</v>
      </c>
      <c r="G22" s="56">
        <f t="shared" si="2"/>
        <v>77.2238514173998</v>
      </c>
      <c r="H22" s="56">
        <f t="shared" si="3"/>
        <v>14.259927797833935</v>
      </c>
      <c r="I22" s="119">
        <f t="shared" si="4"/>
        <v>327</v>
      </c>
      <c r="J22" s="56">
        <f t="shared" si="5"/>
        <v>135.7409713574097</v>
      </c>
      <c r="K22" s="56">
        <f t="shared" si="6"/>
        <v>24.923780487804876</v>
      </c>
    </row>
    <row r="23" spans="1:11" ht="12.75">
      <c r="A23" s="274"/>
      <c r="B23" s="69" t="s">
        <v>31</v>
      </c>
      <c r="C23" s="194">
        <v>85</v>
      </c>
      <c r="D23" s="92">
        <f t="shared" si="0"/>
        <v>234.15977961432506</v>
      </c>
      <c r="E23" s="92">
        <f t="shared" si="1"/>
        <v>41.666666666666664</v>
      </c>
      <c r="F23" s="194">
        <v>94</v>
      </c>
      <c r="G23" s="92">
        <f t="shared" si="2"/>
        <v>45.94330400782014</v>
      </c>
      <c r="H23" s="92">
        <f t="shared" si="3"/>
        <v>8.483754512635379</v>
      </c>
      <c r="I23" s="90">
        <f t="shared" si="4"/>
        <v>179</v>
      </c>
      <c r="J23" s="92">
        <f t="shared" si="5"/>
        <v>74.3046907430469</v>
      </c>
      <c r="K23" s="92">
        <f t="shared" si="6"/>
        <v>13.643292682926829</v>
      </c>
    </row>
    <row r="24" spans="1:11" ht="12.75">
      <c r="A24" s="274"/>
      <c r="B24" s="132" t="s">
        <v>53</v>
      </c>
      <c r="C24" s="197">
        <v>4</v>
      </c>
      <c r="D24" s="115">
        <f t="shared" si="0"/>
        <v>11.019283746556473</v>
      </c>
      <c r="E24" s="115">
        <f t="shared" si="1"/>
        <v>1.9607843137254901</v>
      </c>
      <c r="F24" s="197">
        <v>12</v>
      </c>
      <c r="G24" s="115">
        <f t="shared" si="2"/>
        <v>5.865102639296188</v>
      </c>
      <c r="H24" s="115">
        <f t="shared" si="3"/>
        <v>1.0830324909747293</v>
      </c>
      <c r="I24" s="121">
        <f t="shared" si="4"/>
        <v>16</v>
      </c>
      <c r="J24" s="115">
        <f t="shared" si="5"/>
        <v>6.641760066417601</v>
      </c>
      <c r="K24" s="115">
        <f t="shared" si="6"/>
        <v>1.2195121951219512</v>
      </c>
    </row>
    <row r="25" spans="1:11" ht="12.75">
      <c r="A25" s="275"/>
      <c r="B25" s="132" t="s">
        <v>54</v>
      </c>
      <c r="C25" s="197">
        <v>71</v>
      </c>
      <c r="D25" s="115">
        <f t="shared" si="0"/>
        <v>195.5922865013774</v>
      </c>
      <c r="E25" s="115">
        <f t="shared" si="1"/>
        <v>34.80392156862745</v>
      </c>
      <c r="F25" s="197">
        <v>37</v>
      </c>
      <c r="G25" s="115">
        <f t="shared" si="2"/>
        <v>18.084066471163247</v>
      </c>
      <c r="H25" s="115">
        <f t="shared" si="3"/>
        <v>3.339350180505415</v>
      </c>
      <c r="I25" s="121">
        <f t="shared" si="4"/>
        <v>108</v>
      </c>
      <c r="J25" s="115">
        <f t="shared" si="5"/>
        <v>44.831880448318806</v>
      </c>
      <c r="K25" s="115">
        <f t="shared" si="6"/>
        <v>8.231707317073171</v>
      </c>
    </row>
    <row r="26" spans="1:11" s="123" customFormat="1" ht="18.75" customHeight="1">
      <c r="A26" s="122" t="s">
        <v>32</v>
      </c>
      <c r="B26" s="57" t="s">
        <v>33</v>
      </c>
      <c r="C26" s="61">
        <v>3</v>
      </c>
      <c r="D26" s="21">
        <f t="shared" si="0"/>
        <v>8.264462809917354</v>
      </c>
      <c r="E26" s="21">
        <f t="shared" si="1"/>
        <v>1.4705882352941178</v>
      </c>
      <c r="F26" s="61">
        <v>31</v>
      </c>
      <c r="G26" s="21">
        <f t="shared" si="2"/>
        <v>15.151515151515152</v>
      </c>
      <c r="H26" s="21">
        <f t="shared" si="3"/>
        <v>2.7978339350180503</v>
      </c>
      <c r="I26" s="120">
        <f t="shared" si="4"/>
        <v>34</v>
      </c>
      <c r="J26" s="21">
        <f t="shared" si="5"/>
        <v>14.113740141137402</v>
      </c>
      <c r="K26" s="21">
        <f t="shared" si="6"/>
        <v>2.591463414634146</v>
      </c>
    </row>
    <row r="27" spans="1:11" s="123" customFormat="1" ht="14.25">
      <c r="A27" s="122" t="s">
        <v>34</v>
      </c>
      <c r="B27" s="57" t="s">
        <v>35</v>
      </c>
      <c r="C27" s="61">
        <v>8</v>
      </c>
      <c r="D27" s="21">
        <f t="shared" si="0"/>
        <v>22.038567493112946</v>
      </c>
      <c r="E27" s="21">
        <f t="shared" si="1"/>
        <v>3.9215686274509802</v>
      </c>
      <c r="F27" s="61">
        <v>32</v>
      </c>
      <c r="G27" s="21">
        <f t="shared" si="2"/>
        <v>15.640273704789834</v>
      </c>
      <c r="H27" s="21">
        <f t="shared" si="3"/>
        <v>2.888086642599278</v>
      </c>
      <c r="I27" s="120">
        <f t="shared" si="4"/>
        <v>40</v>
      </c>
      <c r="J27" s="21">
        <f t="shared" si="5"/>
        <v>16.604400166044</v>
      </c>
      <c r="K27" s="21">
        <f t="shared" si="6"/>
        <v>3.048780487804878</v>
      </c>
    </row>
    <row r="28" spans="1:11" s="123" customFormat="1" ht="24" customHeight="1">
      <c r="A28" s="122" t="s">
        <v>36</v>
      </c>
      <c r="B28" s="57" t="s">
        <v>60</v>
      </c>
      <c r="C28" s="61"/>
      <c r="D28" s="21">
        <f t="shared" si="0"/>
        <v>0</v>
      </c>
      <c r="E28" s="21">
        <f t="shared" si="1"/>
        <v>0</v>
      </c>
      <c r="F28" s="61">
        <v>53</v>
      </c>
      <c r="G28" s="21">
        <f t="shared" si="2"/>
        <v>25.90420332355816</v>
      </c>
      <c r="H28" s="21">
        <f t="shared" si="3"/>
        <v>4.783393501805054</v>
      </c>
      <c r="I28" s="120">
        <f t="shared" si="4"/>
        <v>53</v>
      </c>
      <c r="J28" s="21">
        <f t="shared" si="5"/>
        <v>22.000830220008304</v>
      </c>
      <c r="K28" s="21">
        <f t="shared" si="6"/>
        <v>4.039634146341464</v>
      </c>
    </row>
    <row r="29" spans="1:11" s="123" customFormat="1" ht="15" thickBot="1">
      <c r="A29" s="271" t="s">
        <v>38</v>
      </c>
      <c r="B29" s="72" t="s">
        <v>39</v>
      </c>
      <c r="C29" s="82"/>
      <c r="D29" s="56">
        <f t="shared" si="0"/>
        <v>0</v>
      </c>
      <c r="E29" s="56">
        <f t="shared" si="1"/>
        <v>0</v>
      </c>
      <c r="F29" s="82">
        <v>47</v>
      </c>
      <c r="G29" s="56">
        <f t="shared" si="2"/>
        <v>22.97165200391007</v>
      </c>
      <c r="H29" s="56">
        <f t="shared" si="3"/>
        <v>4.241877256317689</v>
      </c>
      <c r="I29" s="119">
        <f t="shared" si="4"/>
        <v>47</v>
      </c>
      <c r="J29" s="56">
        <f t="shared" si="5"/>
        <v>19.5101701951017</v>
      </c>
      <c r="K29" s="56">
        <f t="shared" si="6"/>
        <v>3.582317073170732</v>
      </c>
    </row>
    <row r="30" spans="1:11" ht="12.75">
      <c r="A30" s="272"/>
      <c r="B30" s="129" t="s">
        <v>40</v>
      </c>
      <c r="C30" s="194"/>
      <c r="D30" s="92">
        <f t="shared" si="0"/>
        <v>0</v>
      </c>
      <c r="E30" s="92">
        <f t="shared" si="1"/>
        <v>0</v>
      </c>
      <c r="F30" s="194">
        <v>20</v>
      </c>
      <c r="G30" s="92">
        <f t="shared" si="2"/>
        <v>9.775171065493646</v>
      </c>
      <c r="H30" s="92">
        <f t="shared" si="3"/>
        <v>1.8050541516245486</v>
      </c>
      <c r="I30" s="90">
        <f t="shared" si="4"/>
        <v>20</v>
      </c>
      <c r="J30" s="92">
        <f t="shared" si="5"/>
        <v>8.302200083022</v>
      </c>
      <c r="K30" s="92">
        <f t="shared" si="6"/>
        <v>1.524390243902439</v>
      </c>
    </row>
    <row r="31" spans="1:11" s="123" customFormat="1" ht="20.25" customHeight="1">
      <c r="A31" s="122" t="s">
        <v>41</v>
      </c>
      <c r="B31" s="57" t="s">
        <v>42</v>
      </c>
      <c r="C31" s="61"/>
      <c r="D31" s="21">
        <f t="shared" si="0"/>
        <v>0</v>
      </c>
      <c r="E31" s="21">
        <f t="shared" si="1"/>
        <v>0</v>
      </c>
      <c r="F31" s="61"/>
      <c r="G31" s="21">
        <f t="shared" si="2"/>
        <v>0</v>
      </c>
      <c r="H31" s="21">
        <f t="shared" si="3"/>
        <v>0</v>
      </c>
      <c r="I31" s="120">
        <f t="shared" si="4"/>
        <v>0</v>
      </c>
      <c r="J31" s="21">
        <f t="shared" si="5"/>
        <v>0</v>
      </c>
      <c r="K31" s="21">
        <f t="shared" si="6"/>
        <v>0</v>
      </c>
    </row>
    <row r="32" spans="1:11" s="123" customFormat="1" ht="21.75" customHeight="1">
      <c r="A32" s="122" t="s">
        <v>43</v>
      </c>
      <c r="B32" s="57" t="s">
        <v>64</v>
      </c>
      <c r="C32" s="61"/>
      <c r="D32" s="21">
        <f t="shared" si="0"/>
        <v>0</v>
      </c>
      <c r="E32" s="21">
        <f t="shared" si="1"/>
        <v>0</v>
      </c>
      <c r="F32" s="61"/>
      <c r="G32" s="21">
        <f t="shared" si="2"/>
        <v>0</v>
      </c>
      <c r="H32" s="21">
        <f t="shared" si="3"/>
        <v>0</v>
      </c>
      <c r="I32" s="120">
        <f t="shared" si="4"/>
        <v>0</v>
      </c>
      <c r="J32" s="21">
        <f t="shared" si="5"/>
        <v>0</v>
      </c>
      <c r="K32" s="21">
        <f t="shared" si="6"/>
        <v>0</v>
      </c>
    </row>
    <row r="33" spans="1:11" s="123" customFormat="1" ht="14.25">
      <c r="A33" s="122" t="s">
        <v>45</v>
      </c>
      <c r="B33" s="57" t="s">
        <v>46</v>
      </c>
      <c r="C33" s="61"/>
      <c r="D33" s="21">
        <f t="shared" si="0"/>
        <v>0</v>
      </c>
      <c r="E33" s="21">
        <f t="shared" si="1"/>
        <v>0</v>
      </c>
      <c r="F33" s="61"/>
      <c r="G33" s="21">
        <f t="shared" si="2"/>
        <v>0</v>
      </c>
      <c r="H33" s="21">
        <f t="shared" si="3"/>
        <v>0</v>
      </c>
      <c r="I33" s="120">
        <f t="shared" si="4"/>
        <v>0</v>
      </c>
      <c r="J33" s="21">
        <f t="shared" si="5"/>
        <v>0</v>
      </c>
      <c r="K33" s="21">
        <f t="shared" si="6"/>
        <v>0</v>
      </c>
    </row>
    <row r="34" spans="1:11" s="123" customFormat="1" ht="14.25">
      <c r="A34" s="122" t="s">
        <v>47</v>
      </c>
      <c r="B34" s="57" t="s">
        <v>48</v>
      </c>
      <c r="C34" s="61"/>
      <c r="D34" s="21">
        <f t="shared" si="0"/>
        <v>0</v>
      </c>
      <c r="E34" s="21">
        <f t="shared" si="1"/>
        <v>0</v>
      </c>
      <c r="F34" s="61">
        <v>12</v>
      </c>
      <c r="G34" s="21">
        <f t="shared" si="2"/>
        <v>5.865102639296188</v>
      </c>
      <c r="H34" s="21">
        <f t="shared" si="3"/>
        <v>1.0830324909747293</v>
      </c>
      <c r="I34" s="120">
        <f t="shared" si="4"/>
        <v>12</v>
      </c>
      <c r="J34" s="21">
        <f t="shared" si="5"/>
        <v>4.981320049813201</v>
      </c>
      <c r="K34" s="21">
        <f t="shared" si="6"/>
        <v>0.9146341463414634</v>
      </c>
    </row>
    <row r="35" spans="1:11" s="123" customFormat="1" ht="15" thickBot="1">
      <c r="A35" s="126" t="s">
        <v>49</v>
      </c>
      <c r="B35" s="128" t="s">
        <v>50</v>
      </c>
      <c r="C35" s="82">
        <v>3</v>
      </c>
      <c r="D35" s="56">
        <f t="shared" si="0"/>
        <v>8.264462809917354</v>
      </c>
      <c r="E35" s="56">
        <f t="shared" si="1"/>
        <v>1.4705882352941178</v>
      </c>
      <c r="F35" s="82">
        <v>13</v>
      </c>
      <c r="G35" s="56">
        <f t="shared" si="2"/>
        <v>6.35386119257087</v>
      </c>
      <c r="H35" s="56">
        <f t="shared" si="3"/>
        <v>1.1732851985559567</v>
      </c>
      <c r="I35" s="119">
        <f t="shared" si="4"/>
        <v>16</v>
      </c>
      <c r="J35" s="56">
        <f t="shared" si="5"/>
        <v>6.641760066417601</v>
      </c>
      <c r="K35" s="56">
        <f t="shared" si="6"/>
        <v>1.2195121951219512</v>
      </c>
    </row>
    <row r="36" spans="1:11" ht="15">
      <c r="A36" s="66"/>
      <c r="B36" s="125" t="s">
        <v>51</v>
      </c>
      <c r="C36" s="198">
        <f>C7+C9+C11+C12+SUM(C14:C18)+C22+SUM(C26:C29)+SUM(C31:C35)</f>
        <v>204</v>
      </c>
      <c r="D36" s="100">
        <f t="shared" si="0"/>
        <v>561.9834710743802</v>
      </c>
      <c r="E36" s="100">
        <f t="shared" si="1"/>
        <v>100</v>
      </c>
      <c r="F36" s="198">
        <f>F7+F9+F11+F12+SUM(F14:F18)+F22+SUM(F26:F29)+SUM(F31:F35)</f>
        <v>1108</v>
      </c>
      <c r="G36" s="100">
        <f t="shared" si="2"/>
        <v>541.544477028348</v>
      </c>
      <c r="H36" s="100">
        <f t="shared" si="3"/>
        <v>100</v>
      </c>
      <c r="I36" s="133">
        <f>I7+I9+I11+I12+SUM(I14:I18)+I22+SUM(I26:I29)+SUM(I31:I35)</f>
        <v>1312</v>
      </c>
      <c r="J36" s="100">
        <f t="shared" si="5"/>
        <v>544.6243254462432</v>
      </c>
      <c r="K36" s="100">
        <f t="shared" si="6"/>
        <v>100</v>
      </c>
    </row>
    <row r="37" ht="12.75">
      <c r="B37" s="216"/>
    </row>
    <row r="38" ht="12.75">
      <c r="B38" s="216" t="s">
        <v>79</v>
      </c>
    </row>
  </sheetData>
  <sheetProtection/>
  <mergeCells count="9">
    <mergeCell ref="A2:K2"/>
    <mergeCell ref="A12:A13"/>
    <mergeCell ref="A18:A21"/>
    <mergeCell ref="A22:A25"/>
    <mergeCell ref="A29:A30"/>
    <mergeCell ref="A5:A6"/>
    <mergeCell ref="B5:B6"/>
    <mergeCell ref="A7:A8"/>
    <mergeCell ref="A9:A10"/>
  </mergeCells>
  <printOptions horizontalCentered="1" verticalCentered="1"/>
  <pageMargins left="0.7480314960629921" right="0.7480314960629921" top="0.15748031496062992" bottom="0.3937007874015748" header="0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2:M39"/>
  <sheetViews>
    <sheetView tabSelected="1" zoomScalePageLayoutView="0" workbookViewId="0" topLeftCell="B1">
      <selection activeCell="B16" sqref="B16"/>
    </sheetView>
  </sheetViews>
  <sheetFormatPr defaultColWidth="9.140625" defaultRowHeight="12.75"/>
  <cols>
    <col min="1" max="1" width="6.00390625" style="28" customWidth="1"/>
    <col min="2" max="2" width="53.7109375" style="0" customWidth="1"/>
    <col min="3" max="3" width="9.57421875" style="0" bestFit="1" customWidth="1"/>
    <col min="4" max="4" width="10.421875" style="0" customWidth="1"/>
    <col min="6" max="6" width="9.57421875" style="0" bestFit="1" customWidth="1"/>
    <col min="7" max="7" width="10.421875" style="0" customWidth="1"/>
    <col min="9" max="9" width="9.57421875" style="0" bestFit="1" customWidth="1"/>
    <col min="10" max="10" width="10.00390625" style="0" customWidth="1"/>
  </cols>
  <sheetData>
    <row r="1" ht="9" customHeight="1"/>
    <row r="2" spans="1:11" ht="12.75">
      <c r="A2" s="64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8.25" customHeight="1">
      <c r="A3" s="64"/>
      <c r="B3" s="1"/>
      <c r="C3" s="1"/>
      <c r="D3" s="1"/>
      <c r="E3" s="1"/>
      <c r="F3" s="1"/>
      <c r="G3" s="1"/>
      <c r="H3" s="3"/>
      <c r="I3" s="3"/>
      <c r="J3" s="3"/>
      <c r="K3" s="3"/>
    </row>
    <row r="4" spans="1:10" ht="12.75">
      <c r="A4" s="65"/>
      <c r="C4" s="5"/>
      <c r="D4" s="6">
        <v>36720</v>
      </c>
      <c r="E4" s="5"/>
      <c r="F4" s="5"/>
      <c r="G4" s="5">
        <v>206913</v>
      </c>
      <c r="H4" s="5"/>
      <c r="I4" s="5"/>
      <c r="J4" s="6">
        <f>SUM(D4:G4)</f>
        <v>243633</v>
      </c>
    </row>
    <row r="5" spans="1:11" ht="12.75">
      <c r="A5" s="233" t="s">
        <v>57</v>
      </c>
      <c r="B5" s="233" t="s">
        <v>55</v>
      </c>
      <c r="C5" s="8" t="s">
        <v>0</v>
      </c>
      <c r="D5" s="9"/>
      <c r="E5" s="10"/>
      <c r="F5" s="8" t="s">
        <v>1</v>
      </c>
      <c r="G5" s="9"/>
      <c r="H5" s="10"/>
      <c r="I5" s="8" t="s">
        <v>2</v>
      </c>
      <c r="J5" s="9"/>
      <c r="K5" s="10"/>
    </row>
    <row r="6" spans="1:11" ht="29.25" customHeight="1">
      <c r="A6" s="234"/>
      <c r="B6" s="234"/>
      <c r="C6" s="30" t="s">
        <v>3</v>
      </c>
      <c r="D6" s="30" t="s">
        <v>4</v>
      </c>
      <c r="E6" s="30" t="s">
        <v>5</v>
      </c>
      <c r="F6" s="30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ht="15" thickBot="1">
      <c r="A7" s="227" t="s">
        <v>6</v>
      </c>
      <c r="B7" s="36" t="s">
        <v>7</v>
      </c>
      <c r="C7" s="219">
        <f>'В.Търново'!C7+'Г.Оряховица'!C7+Елена!C7+Златарица!C7+Лясковец!C7+Павликени!C7+'П.Тръмбеш'!C7+Свищов!C7+Стражица!C7+Сухиндол!C7</f>
        <v>26621</v>
      </c>
      <c r="D7" s="113">
        <f aca="true" t="shared" si="0" ref="D7:D36">C7*1000/$D$4</f>
        <v>724.9727668845316</v>
      </c>
      <c r="E7" s="113">
        <f aca="true" t="shared" si="1" ref="E7:E36">C7*100/C$36</f>
        <v>18.24718454188401</v>
      </c>
      <c r="F7" s="219">
        <f>'В.Търново'!F7+'Г.Оряховица'!F7+Елена!F7+Златарица!F7+Лясковец!F7+Павликени!F7+'П.Тръмбеш'!F7+Свищов!F7+Стражица!F7+Сухиндол!F7</f>
        <v>15273</v>
      </c>
      <c r="G7" s="51">
        <f aca="true" t="shared" si="2" ref="G7:G36">F7*1000/$G$4</f>
        <v>73.8136318162706</v>
      </c>
      <c r="H7" s="51">
        <f aca="true" t="shared" si="3" ref="H7:H36">F7*100/F$36</f>
        <v>2.9770769170792564</v>
      </c>
      <c r="I7" s="119">
        <f aca="true" t="shared" si="4" ref="I7:I35">C7+F7</f>
        <v>41894</v>
      </c>
      <c r="J7" s="51">
        <f aca="true" t="shared" si="5" ref="J7:J36">I7*1000/$J$4</f>
        <v>171.9553590851814</v>
      </c>
      <c r="K7" s="51">
        <f aca="true" t="shared" si="6" ref="K7:K36">I7*100/I$36</f>
        <v>6.358066567411988</v>
      </c>
    </row>
    <row r="8" spans="1:11" ht="12" customHeight="1">
      <c r="A8" s="228"/>
      <c r="B8" s="69" t="s">
        <v>8</v>
      </c>
      <c r="C8" s="90">
        <f>'В.Търново'!C8+'Г.Оряховица'!C8+Елена!C8+Златарица!C8+Лясковец!C8+Павликени!C8+'П.Тръмбеш'!C8+Свищов!C8+Стражица!C8+Сухиндол!C8</f>
        <v>836</v>
      </c>
      <c r="D8" s="93">
        <f t="shared" si="0"/>
        <v>22.766884531590414</v>
      </c>
      <c r="E8" s="93">
        <f t="shared" si="1"/>
        <v>0.5730305502052903</v>
      </c>
      <c r="F8" s="90">
        <f>'В.Търново'!F8+'Г.Оряховица'!F8+Елена!F8+Златарица!F8+Лясковец!F8+Павликени!F8+'П.Тръмбеш'!F8+Свищов!F8+Стражица!F8+Сухиндол!F8</f>
        <v>382</v>
      </c>
      <c r="G8" s="138">
        <f t="shared" si="2"/>
        <v>1.846186561501694</v>
      </c>
      <c r="H8" s="138">
        <f t="shared" si="3"/>
        <v>0.07446103465751823</v>
      </c>
      <c r="I8" s="88">
        <f t="shared" si="4"/>
        <v>1218</v>
      </c>
      <c r="J8" s="138">
        <f t="shared" si="5"/>
        <v>4.9993227518439625</v>
      </c>
      <c r="K8" s="138">
        <f t="shared" si="6"/>
        <v>0.1848504578008259</v>
      </c>
    </row>
    <row r="9" spans="1:11" ht="17.25" customHeight="1" thickBot="1">
      <c r="A9" s="227" t="s">
        <v>9</v>
      </c>
      <c r="B9" s="36" t="s">
        <v>10</v>
      </c>
      <c r="C9" s="219">
        <f>'В.Търново'!C9+'Г.Оряховица'!C9+Елена!C9+Златарица!C9+Лясковец!C9+Павликени!C9+'П.Тръмбеш'!C9+Свищов!C9+Стражица!C9+Сухиндол!C9</f>
        <v>309</v>
      </c>
      <c r="D9" s="113">
        <f t="shared" si="0"/>
        <v>8.415032679738562</v>
      </c>
      <c r="E9" s="113">
        <f t="shared" si="1"/>
        <v>0.21180196173855823</v>
      </c>
      <c r="F9" s="219">
        <f>'В.Търново'!F9+'Г.Оряховица'!F9+Елена!F9+Златарица!F9+Лясковец!F9+Павликени!F9+'П.Тръмбеш'!F9+Свищов!F9+Стражица!F9+Сухиндол!F9</f>
        <v>10190</v>
      </c>
      <c r="G9" s="51">
        <f t="shared" si="2"/>
        <v>49.24775147042477</v>
      </c>
      <c r="H9" s="51">
        <f t="shared" si="3"/>
        <v>1.986277338115473</v>
      </c>
      <c r="I9" s="119">
        <f t="shared" si="4"/>
        <v>10499</v>
      </c>
      <c r="J9" s="51">
        <f t="shared" si="5"/>
        <v>43.09350539541031</v>
      </c>
      <c r="K9" s="51">
        <f t="shared" si="6"/>
        <v>1.5933866637527678</v>
      </c>
    </row>
    <row r="10" spans="1:11" ht="12" customHeight="1">
      <c r="A10" s="228"/>
      <c r="B10" s="69" t="s">
        <v>11</v>
      </c>
      <c r="C10" s="90">
        <f>'В.Търново'!C10+'Г.Оряховица'!C10+Елена!C10+Златарица!C10+Лясковец!C10+Павликени!C10+'П.Тръмбеш'!C10+Свищов!C10+Стражица!C10+Сухиндол!C10</f>
        <v>31</v>
      </c>
      <c r="D10" s="93">
        <f t="shared" si="0"/>
        <v>0.8442265795206971</v>
      </c>
      <c r="E10" s="93">
        <f t="shared" si="1"/>
        <v>0.02124874049804306</v>
      </c>
      <c r="F10" s="90">
        <f>'В.Търново'!F10+'Г.Оряховица'!F10+Елена!F10+Златарица!F10+Лясковец!F10+Павликени!F10+'П.Тръмбеш'!F10+Свищов!F10+Стражица!F10+Сухиндол!F10</f>
        <v>4048</v>
      </c>
      <c r="G10" s="138">
        <f t="shared" si="2"/>
        <v>19.563778012981302</v>
      </c>
      <c r="H10" s="138">
        <f t="shared" si="3"/>
        <v>0.7890530583602978</v>
      </c>
      <c r="I10" s="88">
        <f t="shared" si="4"/>
        <v>4079</v>
      </c>
      <c r="J10" s="138">
        <f t="shared" si="5"/>
        <v>16.74239532411455</v>
      </c>
      <c r="K10" s="138">
        <f t="shared" si="6"/>
        <v>0.6190517383986608</v>
      </c>
    </row>
    <row r="11" spans="1:11" ht="19.5" customHeight="1" thickBot="1">
      <c r="A11" s="16" t="s">
        <v>12</v>
      </c>
      <c r="B11" s="36" t="s">
        <v>13</v>
      </c>
      <c r="C11" s="219">
        <f>'В.Търново'!C11+'Г.Оряховица'!C11+Елена!C11+Златарица!C11+Лясковец!C11+Павликени!C11+'П.Тръмбеш'!C11+Свищов!C11+Стражица!C11+Сухиндол!C11</f>
        <v>353</v>
      </c>
      <c r="D11" s="113">
        <f t="shared" si="0"/>
        <v>9.613289760348584</v>
      </c>
      <c r="E11" s="113">
        <f t="shared" si="1"/>
        <v>0.24196146438094193</v>
      </c>
      <c r="F11" s="219">
        <f>'В.Търново'!F11+'Г.Оряховица'!F11+Елена!F11+Златарица!F11+Лясковец!F11+Павликени!F11+'П.Тръмбеш'!F11+Свищов!F11+Стражица!F11+Сухиндол!F11</f>
        <v>2081</v>
      </c>
      <c r="G11" s="51">
        <f>F11*1000/$G$4</f>
        <v>10.057367105981742</v>
      </c>
      <c r="H11" s="51">
        <f>F11*100/F$36</f>
        <v>0.4056372071264278</v>
      </c>
      <c r="I11" s="119">
        <f>C11+F11</f>
        <v>2434</v>
      </c>
      <c r="J11" s="51">
        <f t="shared" si="5"/>
        <v>9.990436435129888</v>
      </c>
      <c r="K11" s="50">
        <f t="shared" si="6"/>
        <v>0.369397384472258</v>
      </c>
    </row>
    <row r="12" spans="1:11" ht="26.25" thickBot="1">
      <c r="A12" s="227" t="s">
        <v>14</v>
      </c>
      <c r="B12" s="139" t="s">
        <v>15</v>
      </c>
      <c r="C12" s="220">
        <f>'В.Търново'!C12+'Г.Оряховица'!C12+Елена!C12+Златарица!C12+Лясковец!C12+Павликени!C12+'П.Тръмбеш'!C12+Свищов!C12+Стражица!C12+Сухиндол!C12</f>
        <v>610</v>
      </c>
      <c r="D12" s="140">
        <f t="shared" si="0"/>
        <v>16.612200435729847</v>
      </c>
      <c r="E12" s="140">
        <f t="shared" si="1"/>
        <v>0.4181203775421376</v>
      </c>
      <c r="F12" s="220">
        <f>'В.Търново'!F12+'Г.Оряховица'!F12+Елена!F12+Златарица!F12+Лясковец!F12+Павликени!F12+'П.Тръмбеш'!F12+Свищов!F12+Стражица!F12+Сухиндол!F12</f>
        <v>33685</v>
      </c>
      <c r="G12" s="141">
        <f>F12*1000/$G$4</f>
        <v>162.7978909010067</v>
      </c>
      <c r="H12" s="141">
        <f>F12*100/F$36</f>
        <v>6.566020817901836</v>
      </c>
      <c r="I12" s="142">
        <f>C12+F12</f>
        <v>34295</v>
      </c>
      <c r="J12" s="141">
        <f t="shared" si="5"/>
        <v>140.7650030989234</v>
      </c>
      <c r="K12" s="51">
        <f t="shared" si="6"/>
        <v>5.204800041280234</v>
      </c>
    </row>
    <row r="13" spans="1:11" ht="12.75" customHeight="1">
      <c r="A13" s="228"/>
      <c r="B13" s="71" t="s">
        <v>16</v>
      </c>
      <c r="C13" s="90">
        <f>'В.Търново'!C13+'Г.Оряховица'!C13+Елена!C13+Златарица!C13+Лясковец!C13+Павликени!C13+'П.Тръмбеш'!C13+Свищов!C13+Стражица!C13+Сухиндол!C13</f>
        <v>93</v>
      </c>
      <c r="D13" s="93">
        <f t="shared" si="0"/>
        <v>2.5326797385620914</v>
      </c>
      <c r="E13" s="93">
        <f t="shared" si="1"/>
        <v>0.06374622149412917</v>
      </c>
      <c r="F13" s="90">
        <f>'В.Търново'!F13+'Г.Оряховица'!F13+Елена!F13+Златарица!F13+Лясковец!F13+Павликени!F13+'П.Тръмбеш'!F13+Свищов!F13+Стражица!F13+Сухиндол!F13</f>
        <v>19128</v>
      </c>
      <c r="G13" s="138">
        <f t="shared" si="2"/>
        <v>92.4446506502733</v>
      </c>
      <c r="H13" s="138">
        <f t="shared" si="3"/>
        <v>3.7285096097618027</v>
      </c>
      <c r="I13" s="88">
        <f t="shared" si="4"/>
        <v>19221</v>
      </c>
      <c r="J13" s="138">
        <f t="shared" si="5"/>
        <v>78.89325337700558</v>
      </c>
      <c r="K13" s="138">
        <f t="shared" si="6"/>
        <v>2.917085919039142</v>
      </c>
    </row>
    <row r="14" spans="1:11" ht="14.25">
      <c r="A14" s="14" t="s">
        <v>17</v>
      </c>
      <c r="B14" s="13" t="s">
        <v>18</v>
      </c>
      <c r="C14" s="221">
        <f>'В.Търново'!C14+'Г.Оряховица'!C14+Елена!C14+Златарица!C14+Лясковец!C14+Павликени!C14+'П.Тръмбеш'!C14+Свищов!C14+Стражица!C14+Сухиндол!C14</f>
        <v>1153</v>
      </c>
      <c r="D14" s="19">
        <f t="shared" si="0"/>
        <v>31.399782135076254</v>
      </c>
      <c r="E14" s="19">
        <f t="shared" si="1"/>
        <v>0.7903160578788273</v>
      </c>
      <c r="F14" s="221">
        <f>'В.Търново'!F14+'Г.Оряховица'!F14+Елена!F14+Златарица!F14+Лясковец!F14+Павликени!F14+'П.Тръмбеш'!F14+Свищов!F14+Стражица!F14+Сухиндол!F14</f>
        <v>14315</v>
      </c>
      <c r="G14" s="50">
        <f t="shared" si="2"/>
        <v>69.18366656517473</v>
      </c>
      <c r="H14" s="50">
        <f t="shared" si="3"/>
        <v>2.790339557911972</v>
      </c>
      <c r="I14" s="120">
        <f t="shared" si="4"/>
        <v>15468</v>
      </c>
      <c r="J14" s="50">
        <f t="shared" si="5"/>
        <v>63.48893622785091</v>
      </c>
      <c r="K14" s="50">
        <f t="shared" si="6"/>
        <v>2.347509754731671</v>
      </c>
    </row>
    <row r="15" spans="1:11" ht="14.25">
      <c r="A15" s="14" t="s">
        <v>19</v>
      </c>
      <c r="B15" s="13" t="s">
        <v>20</v>
      </c>
      <c r="C15" s="221">
        <f>'В.Търново'!C15+'Г.Оряховица'!C15+Елена!C15+Златарица!C15+Лясковец!C15+Павликени!C15+'П.Тръмбеш'!C15+Свищов!C15+Стражица!C15+Сухиндол!C15</f>
        <v>1066</v>
      </c>
      <c r="D15" s="19">
        <f t="shared" si="0"/>
        <v>29.03050108932462</v>
      </c>
      <c r="E15" s="19">
        <f t="shared" si="1"/>
        <v>0.7306824958359323</v>
      </c>
      <c r="F15" s="221">
        <f>'В.Търново'!F15+'Г.Оряховица'!F15+Елена!F15+Златарица!F15+Лясковец!F15+Павликени!F15+'П.Тръмбеш'!F15+Свищов!F15+Стражица!F15+Сухиндол!F15</f>
        <v>23030</v>
      </c>
      <c r="G15" s="50">
        <f t="shared" si="2"/>
        <v>111.3028180926283</v>
      </c>
      <c r="H15" s="50">
        <f t="shared" si="3"/>
        <v>4.4891037386456665</v>
      </c>
      <c r="I15" s="120">
        <f t="shared" si="4"/>
        <v>24096</v>
      </c>
      <c r="J15" s="50">
        <f t="shared" si="5"/>
        <v>98.90285798721848</v>
      </c>
      <c r="K15" s="50">
        <f t="shared" si="6"/>
        <v>3.656943046936536</v>
      </c>
    </row>
    <row r="16" spans="1:11" ht="14.25">
      <c r="A16" s="16" t="s">
        <v>21</v>
      </c>
      <c r="B16" s="11" t="s">
        <v>22</v>
      </c>
      <c r="C16" s="221">
        <f>'В.Търново'!C16+'Г.Оряховица'!C16+Елена!C16+Златарица!C16+Лясковец!C16+Павликени!C16+'П.Тръмбеш'!C16+Свищов!C16+Стражица!C16+Сухиндол!C16</f>
        <v>7216</v>
      </c>
      <c r="D16" s="19">
        <f t="shared" si="0"/>
        <v>196.51416122004358</v>
      </c>
      <c r="E16" s="19">
        <f t="shared" si="1"/>
        <v>4.946158433350926</v>
      </c>
      <c r="F16" s="221">
        <f>'В.Търново'!F16+'Г.Оряховица'!F16+Елена!F16+Златарица!F16+Лясковец!F16+Павликени!F16+'П.Тръмбеш'!F16+Свищов!F16+Стражица!F16+Сухиндол!F16</f>
        <v>41804</v>
      </c>
      <c r="G16" s="50">
        <f t="shared" si="2"/>
        <v>202.03660475658853</v>
      </c>
      <c r="H16" s="50">
        <f t="shared" si="3"/>
        <v>8.148610190635843</v>
      </c>
      <c r="I16" s="120">
        <f t="shared" si="4"/>
        <v>49020</v>
      </c>
      <c r="J16" s="50">
        <f t="shared" si="5"/>
        <v>201.20427035746388</v>
      </c>
      <c r="K16" s="50">
        <f t="shared" si="6"/>
        <v>7.439547981442106</v>
      </c>
    </row>
    <row r="17" spans="1:11" ht="14.25">
      <c r="A17" s="14" t="s">
        <v>23</v>
      </c>
      <c r="B17" s="12" t="s">
        <v>24</v>
      </c>
      <c r="C17" s="221">
        <f>'В.Търново'!C17+'Г.Оряховица'!C17+Елена!C17+Златарица!C17+Лясковец!C17+Павликени!C17+'П.Тръмбеш'!C17+Свищов!C17+Стражица!C17+Сухиндол!C17</f>
        <v>2425</v>
      </c>
      <c r="D17" s="19">
        <f t="shared" si="0"/>
        <v>66.04030501089325</v>
      </c>
      <c r="E17" s="19">
        <f t="shared" si="1"/>
        <v>1.6621998615404652</v>
      </c>
      <c r="F17" s="221">
        <f>'В.Търново'!F17+'Г.Оряховица'!F17+Елена!F17+Златарица!F17+Лясковец!F17+Павликени!F17+'П.Тръмбеш'!F17+Свищов!F17+Стражица!F17+Сухиндол!F17</f>
        <v>15291</v>
      </c>
      <c r="G17" s="50">
        <f t="shared" si="2"/>
        <v>73.90062490032042</v>
      </c>
      <c r="H17" s="50">
        <f t="shared" si="3"/>
        <v>2.9805855522201865</v>
      </c>
      <c r="I17" s="120">
        <f t="shared" si="4"/>
        <v>17716</v>
      </c>
      <c r="J17" s="50">
        <f t="shared" si="5"/>
        <v>72.71592928708344</v>
      </c>
      <c r="K17" s="50">
        <f t="shared" si="6"/>
        <v>2.6886787441703053</v>
      </c>
    </row>
    <row r="18" spans="1:11" ht="15" thickBot="1">
      <c r="A18" s="222" t="s">
        <v>25</v>
      </c>
      <c r="B18" s="70" t="s">
        <v>26</v>
      </c>
      <c r="C18" s="219">
        <f>'В.Търново'!C18+'Г.Оряховица'!C18+Елена!C18+Златарица!C18+Лясковец!C18+Павликени!C18+'П.Тръмбеш'!C18+Свищов!C18+Стражица!C18+Сухиндол!C18</f>
        <v>503</v>
      </c>
      <c r="D18" s="113">
        <f t="shared" si="0"/>
        <v>13.698257080610022</v>
      </c>
      <c r="E18" s="113">
        <f t="shared" si="1"/>
        <v>0.34477795066179545</v>
      </c>
      <c r="F18" s="219">
        <f>'В.Търново'!F18+'Г.Оряховица'!F18+Елена!F18+Златарица!F18+Лясковец!F18+Павликени!F18+'П.Тръмбеш'!F18+Свищов!F18+Стражица!F18+Сухиндол!F18</f>
        <v>144350</v>
      </c>
      <c r="G18" s="51">
        <f t="shared" si="2"/>
        <v>697.6362045884019</v>
      </c>
      <c r="H18" s="51">
        <f t="shared" si="3"/>
        <v>28.137304588515068</v>
      </c>
      <c r="I18" s="119">
        <f t="shared" si="4"/>
        <v>144853</v>
      </c>
      <c r="J18" s="51">
        <f t="shared" si="5"/>
        <v>594.5541039185989</v>
      </c>
      <c r="K18" s="51">
        <f t="shared" si="6"/>
        <v>21.98369734304026</v>
      </c>
    </row>
    <row r="19" spans="1:11" ht="11.25" customHeight="1">
      <c r="A19" s="223"/>
      <c r="B19" s="69" t="s">
        <v>27</v>
      </c>
      <c r="C19" s="90">
        <f>'В.Търново'!C19+'Г.Оряховица'!C19+Елена!C19+Златарица!C19+Лясковец!C19+Павликени!C19+'П.Тръмбеш'!C19+Свищов!C19+Стражица!C19+Сухиндол!C19</f>
        <v>80</v>
      </c>
      <c r="D19" s="93">
        <f t="shared" si="0"/>
        <v>2.178649237472767</v>
      </c>
      <c r="E19" s="93">
        <f t="shared" si="1"/>
        <v>0.05483545934978854</v>
      </c>
      <c r="F19" s="90">
        <f>'В.Търново'!F19+'Г.Оряховица'!F19+Елена!F19+Златарица!F19+Лясковец!F19+Павликени!F19+'П.Тръмбеш'!F19+Свищов!F19+Стражица!F19+Сухиндол!F19</f>
        <v>97103</v>
      </c>
      <c r="G19" s="138">
        <f t="shared" si="2"/>
        <v>469.2938578049712</v>
      </c>
      <c r="H19" s="138">
        <f t="shared" si="3"/>
        <v>18.927722116096838</v>
      </c>
      <c r="I19" s="88">
        <f t="shared" si="4"/>
        <v>97183</v>
      </c>
      <c r="J19" s="138">
        <f t="shared" si="5"/>
        <v>398.8909548378093</v>
      </c>
      <c r="K19" s="138">
        <f t="shared" si="6"/>
        <v>14.749032873938969</v>
      </c>
    </row>
    <row r="20" spans="1:11" ht="12.75" customHeight="1">
      <c r="A20" s="223"/>
      <c r="B20" s="130" t="s">
        <v>56</v>
      </c>
      <c r="C20" s="121">
        <f>'В.Търново'!C20+'Г.Оряховица'!C20+Елена!C20+Златарица!C20+Лясковец!C20+Павликени!C20+'П.Тръмбеш'!C20+Свищов!C20+Стражица!C20+Сухиндол!C20</f>
        <v>0</v>
      </c>
      <c r="D20" s="98">
        <f t="shared" si="0"/>
        <v>0</v>
      </c>
      <c r="E20" s="98">
        <f t="shared" si="1"/>
        <v>0</v>
      </c>
      <c r="F20" s="121">
        <f>'В.Търново'!F20+'Г.Оряховица'!F20+Елена!F20+Златарица!F20+Лясковец!F20+Павликени!F20+'П.Тръмбеш'!F20+Свищов!F20+Стражица!F20+Сухиндол!F20</f>
        <v>11566</v>
      </c>
      <c r="G20" s="135">
        <f t="shared" si="2"/>
        <v>55.89788945112197</v>
      </c>
      <c r="H20" s="135">
        <f t="shared" si="3"/>
        <v>2.2544930022221354</v>
      </c>
      <c r="I20" s="136">
        <f t="shared" si="4"/>
        <v>11566</v>
      </c>
      <c r="J20" s="135">
        <f t="shared" si="5"/>
        <v>47.47304347112255</v>
      </c>
      <c r="K20" s="135">
        <f t="shared" si="6"/>
        <v>1.7553205212843617</v>
      </c>
    </row>
    <row r="21" spans="1:11" ht="11.25" customHeight="1">
      <c r="A21" s="224"/>
      <c r="B21" s="131" t="s">
        <v>28</v>
      </c>
      <c r="C21" s="121">
        <f>'В.Търново'!C21+'Г.Оряховица'!C21+Елена!C21+Златарица!C21+Лясковец!C21+Павликени!C21+'П.Тръмбеш'!C21+Свищов!C21+Стражица!C21+Сухиндол!C21</f>
        <v>3</v>
      </c>
      <c r="D21" s="98">
        <f t="shared" si="0"/>
        <v>0.08169934640522876</v>
      </c>
      <c r="E21" s="98">
        <f t="shared" si="1"/>
        <v>0.0020563297256170703</v>
      </c>
      <c r="F21" s="121">
        <f>'В.Търново'!F21+'Г.Оряховица'!F21+Елена!F21+Златарица!F21+Лясковец!F21+Павликени!F21+'П.Тръмбеш'!F21+Свищов!F21+Стражица!F21+Сухиндол!F21</f>
        <v>9119</v>
      </c>
      <c r="G21" s="135">
        <f t="shared" si="2"/>
        <v>44.0716629694606</v>
      </c>
      <c r="H21" s="135">
        <f t="shared" si="3"/>
        <v>1.7775135472301276</v>
      </c>
      <c r="I21" s="136">
        <f t="shared" si="4"/>
        <v>9122</v>
      </c>
      <c r="J21" s="135">
        <f t="shared" si="5"/>
        <v>37.44156169320248</v>
      </c>
      <c r="K21" s="135">
        <f t="shared" si="6"/>
        <v>1.3844054811651345</v>
      </c>
    </row>
    <row r="22" spans="1:11" ht="15" thickBot="1">
      <c r="A22" s="222" t="s">
        <v>29</v>
      </c>
      <c r="B22" s="70" t="s">
        <v>30</v>
      </c>
      <c r="C22" s="219">
        <f>'В.Търново'!C22+'Г.Оряховица'!C22+Елена!C22+Златарица!C22+Лясковец!C22+Павликени!C22+'П.Тръмбеш'!C22+Свищов!C22+Стражица!C22+Сухиндол!C22</f>
        <v>71037</v>
      </c>
      <c r="D22" s="113">
        <f t="shared" si="0"/>
        <v>1934.5588235294117</v>
      </c>
      <c r="E22" s="113">
        <f t="shared" si="1"/>
        <v>48.691831572886606</v>
      </c>
      <c r="F22" s="219">
        <f>'В.Търново'!F22+'Г.Оряховица'!F22+Елена!F22+Златарица!F22+Лясковец!F22+Павликени!F22+'П.Тръмбеш'!F22+Свищов!F22+Стражица!F22+Сухиндол!F22</f>
        <v>46871</v>
      </c>
      <c r="G22" s="51">
        <f t="shared" si="2"/>
        <v>226.5251579166123</v>
      </c>
      <c r="H22" s="51">
        <f t="shared" si="3"/>
        <v>9.136290982807688</v>
      </c>
      <c r="I22" s="119">
        <f t="shared" si="4"/>
        <v>117908</v>
      </c>
      <c r="J22" s="51">
        <f t="shared" si="5"/>
        <v>483.957427770458</v>
      </c>
      <c r="K22" s="51">
        <f t="shared" si="6"/>
        <v>17.89437420228225</v>
      </c>
    </row>
    <row r="23" spans="1:11" ht="14.25">
      <c r="A23" s="223"/>
      <c r="B23" s="69" t="s">
        <v>31</v>
      </c>
      <c r="C23" s="90">
        <f>'В.Търново'!C23+'Г.Оряховица'!C23+Елена!C23+Златарица!C23+Лясковец!C23+Павликени!C23+'П.Тръмбеш'!C23+Свищов!C23+Стражица!C23+Сухиндол!C23</f>
        <v>50642</v>
      </c>
      <c r="D23" s="93">
        <f t="shared" si="0"/>
        <v>1379.1394335511982</v>
      </c>
      <c r="E23" s="93">
        <f t="shared" si="1"/>
        <v>34.71221665489989</v>
      </c>
      <c r="F23" s="90">
        <f>'В.Търново'!F23+'Г.Оряховица'!F23+Елена!F23+Златарица!F23+Лясковец!F23+Павликени!F23+'П.Тръмбеш'!F23+Свищов!F23+Стражица!F23+Сухиндол!F23</f>
        <v>16370</v>
      </c>
      <c r="G23" s="138">
        <f t="shared" si="2"/>
        <v>79.11537699419563</v>
      </c>
      <c r="H23" s="138">
        <f t="shared" si="3"/>
        <v>3.190908736501501</v>
      </c>
      <c r="I23" s="88">
        <f t="shared" si="4"/>
        <v>67012</v>
      </c>
      <c r="J23" s="138">
        <f t="shared" si="5"/>
        <v>275.05305110555634</v>
      </c>
      <c r="K23" s="138">
        <f t="shared" si="6"/>
        <v>10.170114021468757</v>
      </c>
    </row>
    <row r="24" spans="1:11" ht="14.25">
      <c r="A24" s="223"/>
      <c r="B24" s="132" t="s">
        <v>53</v>
      </c>
      <c r="C24" s="121">
        <f>'В.Търново'!C24+'Г.Оряховица'!C24+Елена!C24+Златарица!C24+Лясковец!C24+Павликени!C24+'П.Тръмбеш'!C24+Свищов!C24+Стражица!C24+Сухиндол!C24</f>
        <v>1508</v>
      </c>
      <c r="D24" s="98">
        <f t="shared" si="0"/>
        <v>41.067538126361654</v>
      </c>
      <c r="E24" s="98">
        <f t="shared" si="1"/>
        <v>1.033648408743514</v>
      </c>
      <c r="F24" s="121">
        <f>'В.Търново'!F24+'Г.Оряховица'!F24+Елена!F24+Златарица!F24+Лясковец!F24+Павликени!F24+'П.Тръмбеш'!F24+Свищов!F24+Стражица!F24+Сухиндол!F24</f>
        <v>2653</v>
      </c>
      <c r="G24" s="135">
        <f t="shared" si="2"/>
        <v>12.821813999120403</v>
      </c>
      <c r="H24" s="135">
        <f t="shared" si="3"/>
        <v>0.5171338349382091</v>
      </c>
      <c r="I24" s="136">
        <f t="shared" si="4"/>
        <v>4161</v>
      </c>
      <c r="J24" s="135">
        <f t="shared" si="5"/>
        <v>17.078967134994027</v>
      </c>
      <c r="K24" s="135">
        <f t="shared" si="6"/>
        <v>0.6314965147038067</v>
      </c>
    </row>
    <row r="25" spans="1:11" ht="12" customHeight="1">
      <c r="A25" s="224"/>
      <c r="B25" s="132" t="s">
        <v>54</v>
      </c>
      <c r="C25" s="121">
        <f>'В.Търново'!C25+'Г.Оряховица'!C25+Елена!C25+Златарица!C25+Лясковец!C25+Павликени!C25+'П.Тръмбеш'!C25+Свищов!C25+Стражица!C25+Сухиндол!C25</f>
        <v>11993</v>
      </c>
      <c r="D25" s="98">
        <f t="shared" si="0"/>
        <v>326.60675381263616</v>
      </c>
      <c r="E25" s="98">
        <f t="shared" si="1"/>
        <v>8.220520799775175</v>
      </c>
      <c r="F25" s="121">
        <f>'В.Търново'!F25+'Г.Оряховица'!F25+Елена!F25+Златарица!F25+Лясковец!F25+Павликени!F25+'П.Тръмбеш'!F25+Свищов!F25+Стражица!F25+Сухиндол!F25</f>
        <v>9450</v>
      </c>
      <c r="G25" s="135">
        <f t="shared" si="2"/>
        <v>45.671369126154474</v>
      </c>
      <c r="H25" s="135">
        <f t="shared" si="3"/>
        <v>1.8420334489883434</v>
      </c>
      <c r="I25" s="136">
        <f t="shared" si="4"/>
        <v>21443</v>
      </c>
      <c r="J25" s="135">
        <f t="shared" si="5"/>
        <v>88.01352854498364</v>
      </c>
      <c r="K25" s="135">
        <f t="shared" si="6"/>
        <v>3.254309003795657</v>
      </c>
    </row>
    <row r="26" spans="1:11" ht="14.25">
      <c r="A26" s="16" t="s">
        <v>32</v>
      </c>
      <c r="B26" s="11" t="s">
        <v>33</v>
      </c>
      <c r="C26" s="221">
        <f>'В.Търново'!C26+'Г.Оряховица'!C26+Елена!C26+Златарица!C26+Лясковец!C26+Павликени!C26+'П.Тръмбеш'!C26+Свищов!C26+Стражица!C26+Сухиндол!C26</f>
        <v>4947</v>
      </c>
      <c r="D26" s="19">
        <f t="shared" si="0"/>
        <v>134.72222222222223</v>
      </c>
      <c r="E26" s="19">
        <f t="shared" si="1"/>
        <v>3.3908877175425487</v>
      </c>
      <c r="F26" s="221">
        <f>'В.Търново'!F26+'Г.Оряховица'!F26+Елена!F26+Златарица!F26+Лясковец!F26+Павликени!F26+'П.Тръмбеш'!F26+Свищов!F26+Стражица!F26+Сухиндол!F26</f>
        <v>24470</v>
      </c>
      <c r="G26" s="50">
        <f t="shared" si="2"/>
        <v>118.26226481661375</v>
      </c>
      <c r="H26" s="50">
        <f t="shared" si="3"/>
        <v>4.769794549920081</v>
      </c>
      <c r="I26" s="120">
        <f t="shared" si="4"/>
        <v>29417</v>
      </c>
      <c r="J26" s="50">
        <f t="shared" si="5"/>
        <v>120.74308488587343</v>
      </c>
      <c r="K26" s="50">
        <f t="shared" si="6"/>
        <v>4.464487616688748</v>
      </c>
    </row>
    <row r="27" spans="1:11" ht="14.25">
      <c r="A27" s="16" t="s">
        <v>34</v>
      </c>
      <c r="B27" s="11" t="s">
        <v>35</v>
      </c>
      <c r="C27" s="221">
        <f>'В.Търново'!C27+'Г.Оряховица'!C27+Елена!C27+Златарица!C27+Лясковец!C27+Павликени!C27+'П.Тръмбеш'!C27+Свищов!C27+Стражица!C27+Сухиндол!C27</f>
        <v>8219</v>
      </c>
      <c r="D27" s="19">
        <f t="shared" si="0"/>
        <v>223.82897603485839</v>
      </c>
      <c r="E27" s="19">
        <f t="shared" si="1"/>
        <v>5.6336580049489005</v>
      </c>
      <c r="F27" s="221">
        <f>'В.Търново'!F27+'Г.Оряховица'!F27+Елена!F27+Златарица!F27+Лясковец!F27+Павликени!F27+'П.Тръмбеш'!F27+Свищов!F27+Стражица!F27+Сухиндол!F27</f>
        <v>16323</v>
      </c>
      <c r="G27" s="50">
        <f t="shared" si="2"/>
        <v>78.88822838584332</v>
      </c>
      <c r="H27" s="50">
        <f t="shared" si="3"/>
        <v>3.181747300300183</v>
      </c>
      <c r="I27" s="120">
        <f t="shared" si="4"/>
        <v>24542</v>
      </c>
      <c r="J27" s="50">
        <f t="shared" si="5"/>
        <v>100.73348027566053</v>
      </c>
      <c r="K27" s="50">
        <f t="shared" si="6"/>
        <v>3.7246304887913544</v>
      </c>
    </row>
    <row r="28" spans="1:11" ht="18.75" customHeight="1">
      <c r="A28" s="16" t="s">
        <v>36</v>
      </c>
      <c r="B28" s="49" t="s">
        <v>65</v>
      </c>
      <c r="C28" s="221">
        <f>'В.Търново'!C28+'Г.Оряховица'!C28+Елена!C28+Златарица!C28+Лясковец!C28+Павликени!C28+'П.Тръмбеш'!C28+Свищов!C28+Стражица!C28+Сухиндол!C28</f>
        <v>1745</v>
      </c>
      <c r="D28" s="21">
        <f t="shared" si="0"/>
        <v>47.52178649237473</v>
      </c>
      <c r="E28" s="21">
        <f t="shared" si="1"/>
        <v>1.1960984570672626</v>
      </c>
      <c r="F28" s="221">
        <f>'В.Търново'!F28+'Г.Оряховица'!F28+Елена!F28+Златарица!F28+Лясковец!F28+Павликени!F28+'П.Тръмбеш'!F28+Свищов!F28+Стражица!F28+Сухиндол!F28</f>
        <v>42318</v>
      </c>
      <c r="G28" s="50">
        <f t="shared" si="2"/>
        <v>204.5207406011222</v>
      </c>
      <c r="H28" s="50">
        <f t="shared" si="3"/>
        <v>8.248801216326848</v>
      </c>
      <c r="I28" s="120">
        <f t="shared" si="4"/>
        <v>44063</v>
      </c>
      <c r="J28" s="50">
        <f t="shared" si="5"/>
        <v>180.85809393637152</v>
      </c>
      <c r="K28" s="50">
        <f t="shared" si="6"/>
        <v>6.687246077239567</v>
      </c>
    </row>
    <row r="29" spans="1:11" ht="15" thickBot="1">
      <c r="A29" s="227" t="s">
        <v>38</v>
      </c>
      <c r="B29" s="72" t="s">
        <v>39</v>
      </c>
      <c r="C29" s="219">
        <f>'В.Търново'!C29+'Г.Оряховица'!C29+Елена!C29+Златарица!C29+Лясковец!C29+Павликени!C29+'П.Тръмбеш'!C29+Свищов!C29+Стражица!C29+Сухиндол!C29</f>
        <v>4844</v>
      </c>
      <c r="D29" s="113">
        <f t="shared" si="0"/>
        <v>131.91721132897604</v>
      </c>
      <c r="E29" s="113">
        <f t="shared" si="1"/>
        <v>3.320287063629696</v>
      </c>
      <c r="F29" s="219">
        <f>'В.Търново'!F29+'Г.Оряховица'!F29+Елена!F29+Златарица!F29+Лясковец!F29+Павликени!F29+'П.Тръмбеш'!F29+Свищов!F29+Стражица!F29+Сухиндол!F29</f>
        <v>45907</v>
      </c>
      <c r="G29" s="51">
        <f t="shared" si="2"/>
        <v>221.86619497083316</v>
      </c>
      <c r="H29" s="51">
        <f t="shared" si="3"/>
        <v>8.948384078593428</v>
      </c>
      <c r="I29" s="119">
        <f t="shared" si="4"/>
        <v>50751</v>
      </c>
      <c r="J29" s="51">
        <f t="shared" si="5"/>
        <v>208.3092191944441</v>
      </c>
      <c r="K29" s="51">
        <f t="shared" si="6"/>
        <v>7.7022541739324435</v>
      </c>
    </row>
    <row r="30" spans="1:11" ht="12.75" customHeight="1">
      <c r="A30" s="228"/>
      <c r="B30" s="71" t="s">
        <v>40</v>
      </c>
      <c r="C30" s="90">
        <f>'В.Търново'!C30+'Г.Оряховица'!C30+Елена!C30+Златарица!C30+Лясковец!C30+Павликени!C30+'П.Тръмбеш'!C30+Свищов!C30+Стражица!C30+Сухиндол!C30</f>
        <v>2341</v>
      </c>
      <c r="D30" s="93">
        <f t="shared" si="0"/>
        <v>63.75272331154684</v>
      </c>
      <c r="E30" s="93">
        <f t="shared" si="1"/>
        <v>1.604622629223187</v>
      </c>
      <c r="F30" s="90">
        <f>'В.Търново'!F30+'Г.Оряховица'!F30+Елена!F30+Златарица!F30+Лясковец!F30+Павликени!F30+'П.Тръмбеш'!F30+Свищов!F30+Стражица!F30+Сухиндол!F30</f>
        <v>12876</v>
      </c>
      <c r="G30" s="138">
        <f t="shared" si="2"/>
        <v>62.22905279030317</v>
      </c>
      <c r="H30" s="138">
        <f t="shared" si="3"/>
        <v>2.509843670812054</v>
      </c>
      <c r="I30" s="88">
        <f t="shared" si="4"/>
        <v>15217</v>
      </c>
      <c r="J30" s="138">
        <f t="shared" si="5"/>
        <v>62.45869812381738</v>
      </c>
      <c r="K30" s="138">
        <f t="shared" si="6"/>
        <v>2.309416597992749</v>
      </c>
    </row>
    <row r="31" spans="1:11" ht="14.25">
      <c r="A31" s="16" t="s">
        <v>41</v>
      </c>
      <c r="B31" s="11" t="s">
        <v>42</v>
      </c>
      <c r="C31" s="221">
        <f>'В.Търново'!C31+'Г.Оряховица'!C31+Елена!C31+Златарица!C31+Лясковец!C31+Павликени!C31+'П.Тръмбеш'!C31+Свищов!C31+Стражица!C31+Сухиндол!C31</f>
        <v>111</v>
      </c>
      <c r="D31" s="19">
        <f t="shared" si="0"/>
        <v>3.022875816993464</v>
      </c>
      <c r="E31" s="19">
        <f t="shared" si="1"/>
        <v>0.0760841998478316</v>
      </c>
      <c r="F31" s="221">
        <f>'В.Търново'!F31+'Г.Оряховица'!F31+Елена!F31+Златарица!F31+Лясковец!F31+Павликени!F31+'П.Тръмбеш'!F31+Свищов!F31+Стражица!F31+Сухиндол!F31</f>
        <v>3022</v>
      </c>
      <c r="G31" s="50">
        <f t="shared" si="2"/>
        <v>14.605172222141674</v>
      </c>
      <c r="H31" s="50">
        <f t="shared" si="3"/>
        <v>0.5890608553272777</v>
      </c>
      <c r="I31" s="120">
        <f t="shared" si="4"/>
        <v>3133</v>
      </c>
      <c r="J31" s="50">
        <f t="shared" si="5"/>
        <v>12.859505896163492</v>
      </c>
      <c r="K31" s="50">
        <f t="shared" si="6"/>
        <v>0.4754815141953921</v>
      </c>
    </row>
    <row r="32" spans="1:11" ht="14.25">
      <c r="A32" s="16" t="s">
        <v>43</v>
      </c>
      <c r="B32" s="11" t="s">
        <v>44</v>
      </c>
      <c r="C32" s="221">
        <f>'В.Търново'!C32+'Г.Оряховица'!C32+Елена!C32+Златарица!C32+Лясковец!C32+Павликени!C32+'П.Тръмбеш'!C32+Свищов!C32+Стражица!C32+Сухиндол!C32</f>
        <v>237</v>
      </c>
      <c r="D32" s="19">
        <f t="shared" si="0"/>
        <v>6.454248366013072</v>
      </c>
      <c r="E32" s="19">
        <f t="shared" si="1"/>
        <v>0.16245004832374854</v>
      </c>
      <c r="F32" s="221">
        <f>'В.Търново'!F32+'Г.Оряховица'!F32+Елена!F32+Златарица!F32+Лясковец!F32+Павликени!F32+'П.Тръмбеш'!F32+Свищов!F32+Стражица!F32+Сухиндол!F32</f>
        <v>0</v>
      </c>
      <c r="G32" s="50">
        <f t="shared" si="2"/>
        <v>0</v>
      </c>
      <c r="H32" s="50">
        <f t="shared" si="3"/>
        <v>0</v>
      </c>
      <c r="I32" s="120">
        <f t="shared" si="4"/>
        <v>237</v>
      </c>
      <c r="J32" s="50">
        <f t="shared" si="5"/>
        <v>0.9727746241272734</v>
      </c>
      <c r="K32" s="50">
        <f t="shared" si="6"/>
        <v>0.03596843883316563</v>
      </c>
    </row>
    <row r="33" spans="1:13" ht="15">
      <c r="A33" s="16" t="s">
        <v>45</v>
      </c>
      <c r="B33" s="11" t="s">
        <v>46</v>
      </c>
      <c r="C33" s="221">
        <f>'В.Търново'!C33+'Г.Оряховица'!C33+Елена!C33+Златарица!C33+Лясковец!C33+Павликени!C33+'П.Тръмбеш'!C33+Свищов!C33+Стражица!C33+Сухиндол!C33</f>
        <v>1192</v>
      </c>
      <c r="D33" s="19">
        <f t="shared" si="0"/>
        <v>32.46187363834423</v>
      </c>
      <c r="E33" s="19">
        <f t="shared" si="1"/>
        <v>0.8170483443118493</v>
      </c>
      <c r="F33" s="221">
        <f>'В.Търново'!F33+'Г.Оряховица'!F33+Елена!F33+Златарица!F33+Лясковец!F33+Павликени!F33+'П.Тръмбеш'!F33+Свищов!F33+Стражица!F33+Сухиндол!F33</f>
        <v>217</v>
      </c>
      <c r="G33" s="50">
        <f t="shared" si="2"/>
        <v>1.0487499577116952</v>
      </c>
      <c r="H33" s="50">
        <f t="shared" si="3"/>
        <v>0.04229854586565826</v>
      </c>
      <c r="I33" s="120">
        <f t="shared" si="4"/>
        <v>1409</v>
      </c>
      <c r="J33" s="50">
        <f t="shared" si="5"/>
        <v>5.783288799136406</v>
      </c>
      <c r="K33" s="50">
        <f t="shared" si="6"/>
        <v>0.21383768065793407</v>
      </c>
      <c r="M33" s="283"/>
    </row>
    <row r="34" spans="1:11" ht="14.25">
      <c r="A34" s="16" t="s">
        <v>47</v>
      </c>
      <c r="B34" s="11" t="s">
        <v>48</v>
      </c>
      <c r="C34" s="221">
        <f>'В.Търново'!C34+'Г.Оряховица'!C34+Елена!C34+Златарица!C34+Лясковец!C34+Павликени!C34+'П.Тръмбеш'!C34+Свищов!C34+Стражица!C34+Сухиндол!C34</f>
        <v>8970</v>
      </c>
      <c r="D34" s="19">
        <f t="shared" si="0"/>
        <v>244.281045751634</v>
      </c>
      <c r="E34" s="19">
        <f t="shared" si="1"/>
        <v>6.14842587959504</v>
      </c>
      <c r="F34" s="221">
        <f>'В.Търново'!F34+'Г.Оряховица'!F34+Елена!F34+Златарица!F34+Лясковец!F34+Павликени!F34+'П.Тръмбеш'!F34+Свищов!F34+Стражица!F34+Сухиндол!F34</f>
        <v>14065</v>
      </c>
      <c r="G34" s="50">
        <f t="shared" si="2"/>
        <v>67.97542928670504</v>
      </c>
      <c r="H34" s="50">
        <f t="shared" si="3"/>
        <v>2.741608514287942</v>
      </c>
      <c r="I34" s="120">
        <f t="shared" si="4"/>
        <v>23035</v>
      </c>
      <c r="J34" s="50">
        <f t="shared" si="5"/>
        <v>94.54794711718034</v>
      </c>
      <c r="K34" s="50">
        <f t="shared" si="6"/>
        <v>3.495919782793124</v>
      </c>
    </row>
    <row r="35" spans="1:11" ht="15" thickBot="1">
      <c r="A35" s="35" t="s">
        <v>49</v>
      </c>
      <c r="B35" s="36" t="s">
        <v>50</v>
      </c>
      <c r="C35" s="219">
        <f>'В.Търново'!C35+'Г.Оряховица'!C35+Елена!C35+Златарица!C35+Лясковец!C35+Павликени!C35+'П.Тръмбеш'!C35+Свищов!C35+Стражица!C35+Сухиндол!C35</f>
        <v>4333</v>
      </c>
      <c r="D35" s="113">
        <f t="shared" si="0"/>
        <v>118.00108932461873</v>
      </c>
      <c r="E35" s="113">
        <f t="shared" si="1"/>
        <v>2.9700255670329216</v>
      </c>
      <c r="F35" s="219">
        <f>'В.Търново'!F35+'Г.Оряховица'!F35+Елена!F35+Златарица!F35+Лясковец!F35+Павликени!F35+'П.Тръмбеш'!F35+Свищов!F35+Стражица!F35+Сухиндол!F35</f>
        <v>19808</v>
      </c>
      <c r="G35" s="51">
        <f t="shared" si="2"/>
        <v>95.73105604771088</v>
      </c>
      <c r="H35" s="51">
        <f t="shared" si="3"/>
        <v>3.861058048419165</v>
      </c>
      <c r="I35" s="119">
        <f t="shared" si="4"/>
        <v>24141</v>
      </c>
      <c r="J35" s="51">
        <f t="shared" si="5"/>
        <v>99.08756202977429</v>
      </c>
      <c r="K35" s="51">
        <f t="shared" si="6"/>
        <v>3.663772497347897</v>
      </c>
    </row>
    <row r="36" spans="1:11" ht="15">
      <c r="A36" s="66"/>
      <c r="B36" s="116" t="s">
        <v>51</v>
      </c>
      <c r="C36" s="143">
        <f>'В.Търново'!C36+'Г.Оряховица'!C36+Елена!C36+Златарица!C36+Лясковец!C36+Павликени!C36+'П.Тръмбеш'!C36+Свищов!C36+Стражица!C36+Сухиндол!C36</f>
        <v>145891</v>
      </c>
      <c r="D36" s="100">
        <f t="shared" si="0"/>
        <v>3973.066448801743</v>
      </c>
      <c r="E36" s="100">
        <f t="shared" si="1"/>
        <v>100</v>
      </c>
      <c r="F36" s="143">
        <f>'В.Търново'!F36+'Г.Оряховица'!F36+Елена!F36+Златарица!F36+Лясковец!F36+Павликени!F36+'П.Тръмбеш'!F36+Свищов!F36+Стражица!F36+Сухиндол!F36</f>
        <v>513020</v>
      </c>
      <c r="G36" s="52">
        <f t="shared" si="2"/>
        <v>2479.399554402092</v>
      </c>
      <c r="H36" s="52">
        <f t="shared" si="3"/>
        <v>100</v>
      </c>
      <c r="I36" s="143">
        <f>I7+I9+I11+I12+SUM(I14:I18)+I22+SUM(I26:I29)+SUM(I31:I35)</f>
        <v>658911</v>
      </c>
      <c r="J36" s="52">
        <f t="shared" si="5"/>
        <v>2704.52278632205</v>
      </c>
      <c r="K36" s="52">
        <f t="shared" si="6"/>
        <v>100</v>
      </c>
    </row>
    <row r="37" ht="12.75">
      <c r="B37" s="216"/>
    </row>
    <row r="38" ht="12.75">
      <c r="B38" s="216"/>
    </row>
    <row r="39" ht="12.75">
      <c r="B39" s="216" t="s">
        <v>79</v>
      </c>
    </row>
  </sheetData>
  <sheetProtection/>
  <mergeCells count="8">
    <mergeCell ref="A29:A30"/>
    <mergeCell ref="A5:A6"/>
    <mergeCell ref="B5:B6"/>
    <mergeCell ref="A22:A25"/>
    <mergeCell ref="A7:A8"/>
    <mergeCell ref="A9:A10"/>
    <mergeCell ref="A12:A13"/>
    <mergeCell ref="A18:A21"/>
  </mergeCells>
  <printOptions horizontalCentered="1" verticalCentered="1"/>
  <pageMargins left="0.7480314960629921" right="0.7480314960629921" top="0.1968503937007874" bottom="0.3937007874015748" header="0" footer="0"/>
  <pageSetup horizontalDpi="1200" verticalDpi="1200" orientation="landscape" paperSize="9" scale="75" r:id="rId1"/>
  <headerFooter alignWithMargins="0">
    <oddFooter>&amp;L&amp;Z&amp;F *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C1">
      <pane ySplit="6" topLeftCell="A7" activePane="bottomLeft" state="frozen"/>
      <selection pane="topLeft" activeCell="A1" sqref="A1"/>
      <selection pane="bottomLeft" activeCell="H25" sqref="H25"/>
    </sheetView>
  </sheetViews>
  <sheetFormatPr defaultColWidth="9.140625" defaultRowHeight="12.75"/>
  <cols>
    <col min="1" max="1" width="7.7109375" style="0" customWidth="1"/>
    <col min="2" max="2" width="53.7109375" style="0" customWidth="1"/>
    <col min="3" max="3" width="9.140625" style="199" customWidth="1"/>
    <col min="4" max="4" width="10.421875" style="0" customWidth="1"/>
    <col min="6" max="6" width="9.140625" style="199" customWidth="1"/>
    <col min="7" max="7" width="10.421875" style="0" customWidth="1"/>
    <col min="9" max="9" width="9.57421875" style="26" bestFit="1" customWidth="1"/>
    <col min="10" max="10" width="10.00390625" style="0" customWidth="1"/>
  </cols>
  <sheetData>
    <row r="1" ht="9.75" customHeight="1"/>
    <row r="2" spans="1:11" ht="13.5" customHeight="1">
      <c r="A2" s="245" t="s">
        <v>70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0.5" customHeight="1">
      <c r="A3" s="1"/>
      <c r="B3" s="1"/>
      <c r="C3" s="200"/>
      <c r="D3" s="1"/>
      <c r="E3" s="1"/>
      <c r="F3" s="200"/>
      <c r="G3" s="1"/>
      <c r="H3" s="3"/>
      <c r="I3" s="27"/>
      <c r="J3" s="3"/>
      <c r="K3" s="3"/>
    </row>
    <row r="4" spans="1:10" ht="12.75">
      <c r="A4" s="4"/>
      <c r="D4" s="278">
        <v>6562</v>
      </c>
      <c r="E4" s="279"/>
      <c r="F4" s="281"/>
      <c r="G4" s="279">
        <v>36839</v>
      </c>
      <c r="H4" s="279"/>
      <c r="I4" s="281"/>
      <c r="J4" s="282">
        <f>SUM(D4:G4)</f>
        <v>43401</v>
      </c>
    </row>
    <row r="5" spans="1:11" ht="15" customHeight="1">
      <c r="A5" s="233" t="s">
        <v>59</v>
      </c>
      <c r="B5" s="7"/>
      <c r="C5" s="242" t="s">
        <v>0</v>
      </c>
      <c r="D5" s="243"/>
      <c r="E5" s="244"/>
      <c r="F5" s="242" t="s">
        <v>1</v>
      </c>
      <c r="G5" s="243"/>
      <c r="H5" s="244"/>
      <c r="I5" s="242" t="s">
        <v>2</v>
      </c>
      <c r="J5" s="243"/>
      <c r="K5" s="244"/>
    </row>
    <row r="6" spans="1:11" ht="39.75" customHeight="1">
      <c r="A6" s="247"/>
      <c r="B6" s="29" t="s">
        <v>55</v>
      </c>
      <c r="C6" s="201" t="s">
        <v>3</v>
      </c>
      <c r="D6" s="30" t="s">
        <v>4</v>
      </c>
      <c r="E6" s="30" t="s">
        <v>5</v>
      </c>
      <c r="F6" s="201" t="s">
        <v>3</v>
      </c>
      <c r="G6" s="30" t="s">
        <v>4</v>
      </c>
      <c r="H6" s="30" t="s">
        <v>5</v>
      </c>
      <c r="I6" s="32" t="s">
        <v>3</v>
      </c>
      <c r="J6" s="30" t="s">
        <v>4</v>
      </c>
      <c r="K6" s="30" t="s">
        <v>5</v>
      </c>
    </row>
    <row r="7" spans="1:11" ht="15" customHeight="1" thickBot="1">
      <c r="A7" s="235" t="s">
        <v>6</v>
      </c>
      <c r="B7" s="36" t="s">
        <v>7</v>
      </c>
      <c r="C7" s="192">
        <v>7926</v>
      </c>
      <c r="D7" s="171">
        <f aca="true" t="shared" si="0" ref="D7:D36">C7*1000/$D$4</f>
        <v>1207.8634562633345</v>
      </c>
      <c r="E7" s="171">
        <f aca="true" t="shared" si="1" ref="E7:E36">C7*100/C$36</f>
        <v>21.495986114124538</v>
      </c>
      <c r="F7" s="192">
        <v>4233</v>
      </c>
      <c r="G7" s="171">
        <f aca="true" t="shared" si="2" ref="G7:G36">F7*1000/$G$4</f>
        <v>114.90539916935856</v>
      </c>
      <c r="H7" s="171">
        <f aca="true" t="shared" si="3" ref="H7:H36">F7*100/F$36</f>
        <v>3.6175467683077946</v>
      </c>
      <c r="I7" s="37">
        <f aca="true" t="shared" si="4" ref="I7:I35">C7+F7</f>
        <v>12159</v>
      </c>
      <c r="J7" s="171">
        <f aca="true" t="shared" si="5" ref="J7:J36">I7*1000/$J$4</f>
        <v>280.15483514204743</v>
      </c>
      <c r="K7" s="171">
        <f aca="true" t="shared" si="6" ref="K7:K36">I7*100/I$36</f>
        <v>7.901354907885759</v>
      </c>
    </row>
    <row r="8" spans="1:11" ht="12.75">
      <c r="A8" s="236"/>
      <c r="B8" s="69" t="s">
        <v>8</v>
      </c>
      <c r="C8" s="191">
        <v>63</v>
      </c>
      <c r="D8" s="147">
        <f t="shared" si="0"/>
        <v>9.600731484303566</v>
      </c>
      <c r="E8" s="147">
        <f t="shared" si="1"/>
        <v>0.17086135821219353</v>
      </c>
      <c r="F8" s="191">
        <v>59</v>
      </c>
      <c r="G8" s="147">
        <f t="shared" si="2"/>
        <v>1.60156356035723</v>
      </c>
      <c r="H8" s="147">
        <f t="shared" si="3"/>
        <v>0.05042174801090477</v>
      </c>
      <c r="I8" s="137">
        <f t="shared" si="4"/>
        <v>122</v>
      </c>
      <c r="J8" s="147">
        <f t="shared" si="5"/>
        <v>2.8109951383608673</v>
      </c>
      <c r="K8" s="147">
        <f t="shared" si="6"/>
        <v>0.07927998180459433</v>
      </c>
    </row>
    <row r="9" spans="1:11" ht="13.5" thickBot="1">
      <c r="A9" s="235" t="s">
        <v>9</v>
      </c>
      <c r="B9" s="36" t="s">
        <v>10</v>
      </c>
      <c r="C9" s="192">
        <v>69</v>
      </c>
      <c r="D9" s="171">
        <f t="shared" si="0"/>
        <v>10.515086863761049</v>
      </c>
      <c r="E9" s="171">
        <f t="shared" si="1"/>
        <v>0.18713386851811672</v>
      </c>
      <c r="F9" s="192">
        <v>2079</v>
      </c>
      <c r="G9" s="171">
        <f t="shared" si="2"/>
        <v>56.434756643774264</v>
      </c>
      <c r="H9" s="171">
        <f t="shared" si="3"/>
        <v>1.7767256629605257</v>
      </c>
      <c r="I9" s="37">
        <f t="shared" si="4"/>
        <v>2148</v>
      </c>
      <c r="J9" s="171">
        <f t="shared" si="5"/>
        <v>49.49194719015691</v>
      </c>
      <c r="K9" s="171">
        <f t="shared" si="6"/>
        <v>1.3958475484940052</v>
      </c>
    </row>
    <row r="10" spans="1:11" ht="12.75">
      <c r="A10" s="236"/>
      <c r="B10" s="69" t="s">
        <v>11</v>
      </c>
      <c r="C10" s="191">
        <v>7</v>
      </c>
      <c r="D10" s="147">
        <f t="shared" si="0"/>
        <v>1.0667479427003963</v>
      </c>
      <c r="E10" s="147">
        <f t="shared" si="1"/>
        <v>0.018984595356910394</v>
      </c>
      <c r="F10" s="191">
        <v>750</v>
      </c>
      <c r="G10" s="147">
        <f t="shared" si="2"/>
        <v>20.358858818100384</v>
      </c>
      <c r="H10" s="147">
        <f t="shared" si="3"/>
        <v>0.6409544238674335</v>
      </c>
      <c r="I10" s="137">
        <f t="shared" si="4"/>
        <v>757</v>
      </c>
      <c r="J10" s="147">
        <f t="shared" si="5"/>
        <v>17.44199442409161</v>
      </c>
      <c r="K10" s="147">
        <f t="shared" si="6"/>
        <v>0.4919257887383436</v>
      </c>
    </row>
    <row r="11" spans="1:11" ht="17.25" customHeight="1">
      <c r="A11" s="40" t="s">
        <v>12</v>
      </c>
      <c r="B11" s="11" t="s">
        <v>13</v>
      </c>
      <c r="C11" s="195">
        <v>89</v>
      </c>
      <c r="D11" s="172">
        <f t="shared" si="0"/>
        <v>13.562938128619324</v>
      </c>
      <c r="E11" s="172">
        <f t="shared" si="1"/>
        <v>0.2413755695378607</v>
      </c>
      <c r="F11" s="195">
        <v>242</v>
      </c>
      <c r="G11" s="172">
        <f t="shared" si="2"/>
        <v>6.569125111973723</v>
      </c>
      <c r="H11" s="172">
        <f t="shared" si="3"/>
        <v>0.20681462743455856</v>
      </c>
      <c r="I11" s="24">
        <f t="shared" si="4"/>
        <v>331</v>
      </c>
      <c r="J11" s="172">
        <f t="shared" si="5"/>
        <v>7.626552383585632</v>
      </c>
      <c r="K11" s="172">
        <f t="shared" si="6"/>
        <v>0.21509568833869447</v>
      </c>
    </row>
    <row r="12" spans="1:11" ht="24" customHeight="1" thickBot="1">
      <c r="A12" s="235" t="s">
        <v>14</v>
      </c>
      <c r="B12" s="36" t="s">
        <v>61</v>
      </c>
      <c r="C12" s="192">
        <v>146</v>
      </c>
      <c r="D12" s="171">
        <f t="shared" si="0"/>
        <v>22.249314233465405</v>
      </c>
      <c r="E12" s="171">
        <f t="shared" si="1"/>
        <v>0.395964417444131</v>
      </c>
      <c r="F12" s="192">
        <v>7159</v>
      </c>
      <c r="G12" s="171">
        <f t="shared" si="2"/>
        <v>194.33209370504085</v>
      </c>
      <c r="H12" s="171">
        <f t="shared" si="3"/>
        <v>6.118123627289275</v>
      </c>
      <c r="I12" s="37">
        <f t="shared" si="4"/>
        <v>7305</v>
      </c>
      <c r="J12" s="171">
        <f t="shared" si="5"/>
        <v>168.3140941452962</v>
      </c>
      <c r="K12" s="171">
        <f t="shared" si="6"/>
        <v>4.747051369529194</v>
      </c>
    </row>
    <row r="13" spans="1:11" ht="15" customHeight="1">
      <c r="A13" s="236"/>
      <c r="B13" s="129" t="s">
        <v>16</v>
      </c>
      <c r="C13" s="191">
        <v>28</v>
      </c>
      <c r="D13" s="147">
        <f t="shared" si="0"/>
        <v>4.266991770801585</v>
      </c>
      <c r="E13" s="147">
        <f t="shared" si="1"/>
        <v>0.07593838142764157</v>
      </c>
      <c r="F13" s="191">
        <v>4618</v>
      </c>
      <c r="G13" s="147">
        <f t="shared" si="2"/>
        <v>125.35628002931675</v>
      </c>
      <c r="H13" s="147">
        <f t="shared" si="3"/>
        <v>3.946570039226411</v>
      </c>
      <c r="I13" s="137">
        <f t="shared" si="4"/>
        <v>4646</v>
      </c>
      <c r="J13" s="147">
        <f t="shared" si="5"/>
        <v>107.04822469528352</v>
      </c>
      <c r="K13" s="147">
        <f t="shared" si="6"/>
        <v>3.019137667738896</v>
      </c>
    </row>
    <row r="14" spans="1:11" ht="16.5" customHeight="1">
      <c r="A14" s="41" t="s">
        <v>17</v>
      </c>
      <c r="B14" s="13" t="s">
        <v>18</v>
      </c>
      <c r="C14" s="195">
        <v>210</v>
      </c>
      <c r="D14" s="172">
        <f t="shared" si="0"/>
        <v>32.002438281011884</v>
      </c>
      <c r="E14" s="172">
        <f t="shared" si="1"/>
        <v>0.5695378607073118</v>
      </c>
      <c r="F14" s="195">
        <v>2577</v>
      </c>
      <c r="G14" s="172">
        <f t="shared" si="2"/>
        <v>69.95303889899292</v>
      </c>
      <c r="H14" s="172">
        <f t="shared" si="3"/>
        <v>2.2023194004085016</v>
      </c>
      <c r="I14" s="24">
        <f t="shared" si="4"/>
        <v>2787</v>
      </c>
      <c r="J14" s="172">
        <f t="shared" si="5"/>
        <v>64.21511025091587</v>
      </c>
      <c r="K14" s="172">
        <f t="shared" si="6"/>
        <v>1.8110926990934788</v>
      </c>
    </row>
    <row r="15" spans="1:11" ht="15" customHeight="1">
      <c r="A15" s="41" t="s">
        <v>19</v>
      </c>
      <c r="B15" s="13" t="s">
        <v>20</v>
      </c>
      <c r="C15" s="195">
        <v>162</v>
      </c>
      <c r="D15" s="172">
        <f t="shared" si="0"/>
        <v>24.68759524535203</v>
      </c>
      <c r="E15" s="172">
        <f t="shared" si="1"/>
        <v>0.4393577782599262</v>
      </c>
      <c r="F15" s="195">
        <v>4917</v>
      </c>
      <c r="G15" s="172">
        <f t="shared" si="2"/>
        <v>133.47267841146612</v>
      </c>
      <c r="H15" s="172">
        <f t="shared" si="3"/>
        <v>4.202097202874894</v>
      </c>
      <c r="I15" s="24">
        <f t="shared" si="4"/>
        <v>5079</v>
      </c>
      <c r="J15" s="172">
        <f t="shared" si="5"/>
        <v>117.02495334208889</v>
      </c>
      <c r="K15" s="172">
        <f t="shared" si="6"/>
        <v>3.3005166195535627</v>
      </c>
    </row>
    <row r="16" spans="1:11" ht="14.25" customHeight="1">
      <c r="A16" s="40" t="s">
        <v>21</v>
      </c>
      <c r="B16" s="46" t="s">
        <v>22</v>
      </c>
      <c r="C16" s="195">
        <v>1880</v>
      </c>
      <c r="D16" s="172">
        <f t="shared" si="0"/>
        <v>286.4980188966778</v>
      </c>
      <c r="E16" s="172">
        <f t="shared" si="1"/>
        <v>5.098719895855934</v>
      </c>
      <c r="F16" s="195">
        <v>11595</v>
      </c>
      <c r="G16" s="172">
        <f t="shared" si="2"/>
        <v>314.7479573278319</v>
      </c>
      <c r="H16" s="172">
        <f t="shared" si="3"/>
        <v>9.909155392990522</v>
      </c>
      <c r="I16" s="24">
        <f t="shared" si="4"/>
        <v>13475</v>
      </c>
      <c r="J16" s="172">
        <f t="shared" si="5"/>
        <v>310.4767171263335</v>
      </c>
      <c r="K16" s="172">
        <f t="shared" si="6"/>
        <v>8.756538973909088</v>
      </c>
    </row>
    <row r="17" spans="1:11" ht="15" customHeight="1">
      <c r="A17" s="41" t="s">
        <v>23</v>
      </c>
      <c r="B17" s="13" t="s">
        <v>24</v>
      </c>
      <c r="C17" s="195">
        <v>462</v>
      </c>
      <c r="D17" s="172">
        <f t="shared" si="0"/>
        <v>70.40536421822615</v>
      </c>
      <c r="E17" s="172">
        <f t="shared" si="1"/>
        <v>1.2529832935560858</v>
      </c>
      <c r="F17" s="195">
        <v>3805</v>
      </c>
      <c r="G17" s="172">
        <f t="shared" si="2"/>
        <v>103.28727707049595</v>
      </c>
      <c r="H17" s="172">
        <f t="shared" si="3"/>
        <v>3.251775443754113</v>
      </c>
      <c r="I17" s="24">
        <f t="shared" si="4"/>
        <v>4267</v>
      </c>
      <c r="J17" s="172">
        <f t="shared" si="5"/>
        <v>98.31570701135918</v>
      </c>
      <c r="K17" s="172">
        <f t="shared" si="6"/>
        <v>2.7728498554115086</v>
      </c>
    </row>
    <row r="18" spans="1:11" ht="15.75" customHeight="1" thickBot="1">
      <c r="A18" s="239" t="s">
        <v>25</v>
      </c>
      <c r="B18" s="72" t="s">
        <v>26</v>
      </c>
      <c r="C18" s="192">
        <v>32</v>
      </c>
      <c r="D18" s="171">
        <f t="shared" si="0"/>
        <v>4.87656202377324</v>
      </c>
      <c r="E18" s="171">
        <f t="shared" si="1"/>
        <v>0.08678672163159036</v>
      </c>
      <c r="F18" s="192">
        <v>33632</v>
      </c>
      <c r="G18" s="171">
        <f t="shared" si="2"/>
        <v>912.9455196938028</v>
      </c>
      <c r="H18" s="171">
        <f t="shared" si="3"/>
        <v>28.742105578012698</v>
      </c>
      <c r="I18" s="37">
        <f t="shared" si="4"/>
        <v>33664</v>
      </c>
      <c r="J18" s="171">
        <f t="shared" si="5"/>
        <v>775.6503306375429</v>
      </c>
      <c r="K18" s="171">
        <f t="shared" si="6"/>
        <v>21.876076290736588</v>
      </c>
    </row>
    <row r="19" spans="1:11" ht="12.75">
      <c r="A19" s="240"/>
      <c r="B19" s="69" t="s">
        <v>27</v>
      </c>
      <c r="C19" s="191">
        <v>11</v>
      </c>
      <c r="D19" s="147">
        <f t="shared" si="0"/>
        <v>1.6763181956720512</v>
      </c>
      <c r="E19" s="147">
        <f t="shared" si="1"/>
        <v>0.029832935560859187</v>
      </c>
      <c r="F19" s="191">
        <v>24879</v>
      </c>
      <c r="G19" s="147">
        <f t="shared" si="2"/>
        <v>675.3440647140259</v>
      </c>
      <c r="H19" s="147">
        <f t="shared" si="3"/>
        <v>21.261740148530507</v>
      </c>
      <c r="I19" s="137">
        <f t="shared" si="4"/>
        <v>24890</v>
      </c>
      <c r="J19" s="147">
        <f t="shared" si="5"/>
        <v>573.489090113131</v>
      </c>
      <c r="K19" s="147">
        <f t="shared" si="6"/>
        <v>16.17441595997011</v>
      </c>
    </row>
    <row r="20" spans="1:11" ht="12.75">
      <c r="A20" s="240"/>
      <c r="B20" s="130" t="s">
        <v>56</v>
      </c>
      <c r="C20" s="195"/>
      <c r="D20" s="146">
        <f t="shared" si="0"/>
        <v>0</v>
      </c>
      <c r="E20" s="146">
        <f t="shared" si="1"/>
        <v>0</v>
      </c>
      <c r="F20" s="195">
        <v>1911</v>
      </c>
      <c r="G20" s="146">
        <f t="shared" si="2"/>
        <v>51.87437226851978</v>
      </c>
      <c r="H20" s="146">
        <f t="shared" si="3"/>
        <v>1.6331518720142206</v>
      </c>
      <c r="I20" s="134">
        <f t="shared" si="4"/>
        <v>1911</v>
      </c>
      <c r="J20" s="146">
        <f t="shared" si="5"/>
        <v>44.031243519734566</v>
      </c>
      <c r="K20" s="146">
        <f t="shared" si="6"/>
        <v>1.2418364362998342</v>
      </c>
    </row>
    <row r="21" spans="1:11" ht="12.75">
      <c r="A21" s="241"/>
      <c r="B21" s="131" t="s">
        <v>28</v>
      </c>
      <c r="C21" s="195"/>
      <c r="D21" s="146">
        <f t="shared" si="0"/>
        <v>0</v>
      </c>
      <c r="E21" s="146">
        <f t="shared" si="1"/>
        <v>0</v>
      </c>
      <c r="F21" s="195">
        <v>1939</v>
      </c>
      <c r="G21" s="146">
        <f t="shared" si="2"/>
        <v>52.63443633106219</v>
      </c>
      <c r="H21" s="146">
        <f t="shared" si="3"/>
        <v>1.657080837171938</v>
      </c>
      <c r="I21" s="134">
        <f t="shared" si="4"/>
        <v>1939</v>
      </c>
      <c r="J21" s="146">
        <f t="shared" si="5"/>
        <v>44.67638994493215</v>
      </c>
      <c r="K21" s="146">
        <f t="shared" si="6"/>
        <v>1.260031841959905</v>
      </c>
    </row>
    <row r="22" spans="1:11" ht="20.25" customHeight="1" thickBot="1">
      <c r="A22" s="239" t="s">
        <v>29</v>
      </c>
      <c r="B22" s="72" t="s">
        <v>30</v>
      </c>
      <c r="C22" s="192">
        <v>19111</v>
      </c>
      <c r="D22" s="171">
        <f t="shared" si="0"/>
        <v>2912.3742761353246</v>
      </c>
      <c r="E22" s="171">
        <f t="shared" si="1"/>
        <v>51.83065740941636</v>
      </c>
      <c r="F22" s="192">
        <v>12324</v>
      </c>
      <c r="G22" s="171">
        <f t="shared" si="2"/>
        <v>334.5367680990255</v>
      </c>
      <c r="H22" s="171">
        <f t="shared" si="3"/>
        <v>10.532163092989668</v>
      </c>
      <c r="I22" s="37">
        <f t="shared" si="4"/>
        <v>31435</v>
      </c>
      <c r="J22" s="171">
        <f t="shared" si="5"/>
        <v>724.2920670030644</v>
      </c>
      <c r="K22" s="171">
        <f t="shared" si="6"/>
        <v>20.427592033011663</v>
      </c>
    </row>
    <row r="23" spans="1:11" ht="12.75">
      <c r="A23" s="240"/>
      <c r="B23" s="69" t="s">
        <v>31</v>
      </c>
      <c r="C23" s="191">
        <v>13932</v>
      </c>
      <c r="D23" s="147">
        <f t="shared" si="0"/>
        <v>2123.1331911002744</v>
      </c>
      <c r="E23" s="147">
        <f t="shared" si="1"/>
        <v>37.78476893035366</v>
      </c>
      <c r="F23" s="191">
        <v>4510</v>
      </c>
      <c r="G23" s="147">
        <f t="shared" si="2"/>
        <v>122.4246043595103</v>
      </c>
      <c r="H23" s="147">
        <f t="shared" si="3"/>
        <v>3.8542726021895004</v>
      </c>
      <c r="I23" s="137">
        <f t="shared" si="4"/>
        <v>18442</v>
      </c>
      <c r="J23" s="147">
        <f t="shared" si="5"/>
        <v>424.92108476763207</v>
      </c>
      <c r="K23" s="147">
        <f t="shared" si="6"/>
        <v>11.984273970822368</v>
      </c>
    </row>
    <row r="24" spans="1:11" ht="12.75">
      <c r="A24" s="240"/>
      <c r="B24" s="132" t="s">
        <v>53</v>
      </c>
      <c r="C24" s="195">
        <v>673</v>
      </c>
      <c r="D24" s="146">
        <f t="shared" si="0"/>
        <v>102.56019506248096</v>
      </c>
      <c r="E24" s="146">
        <f t="shared" si="1"/>
        <v>1.8252332393143849</v>
      </c>
      <c r="F24" s="195">
        <v>796</v>
      </c>
      <c r="G24" s="146">
        <f t="shared" si="2"/>
        <v>21.607535492277208</v>
      </c>
      <c r="H24" s="146">
        <f t="shared" si="3"/>
        <v>0.6802662951979694</v>
      </c>
      <c r="I24" s="134">
        <f t="shared" si="4"/>
        <v>1469</v>
      </c>
      <c r="J24" s="146">
        <f t="shared" si="5"/>
        <v>33.84714637911569</v>
      </c>
      <c r="K24" s="146">
        <f t="shared" si="6"/>
        <v>0.9546089612372876</v>
      </c>
    </row>
    <row r="25" spans="1:11" ht="12.75">
      <c r="A25" s="241"/>
      <c r="B25" s="132" t="s">
        <v>54</v>
      </c>
      <c r="C25" s="195">
        <v>3275</v>
      </c>
      <c r="D25" s="146">
        <f t="shared" si="0"/>
        <v>499.0856446205425</v>
      </c>
      <c r="E25" s="146">
        <f t="shared" si="1"/>
        <v>8.882078541983077</v>
      </c>
      <c r="F25" s="195">
        <v>1994</v>
      </c>
      <c r="G25" s="146">
        <f t="shared" si="2"/>
        <v>54.127419311056215</v>
      </c>
      <c r="H25" s="146">
        <f t="shared" si="3"/>
        <v>1.7040841615888833</v>
      </c>
      <c r="I25" s="134">
        <f t="shared" si="4"/>
        <v>5269</v>
      </c>
      <c r="J25" s="146">
        <f t="shared" si="5"/>
        <v>121.40273265592958</v>
      </c>
      <c r="K25" s="146">
        <f t="shared" si="6"/>
        <v>3.423985443675472</v>
      </c>
    </row>
    <row r="26" spans="1:11" ht="15" customHeight="1">
      <c r="A26" s="40" t="s">
        <v>32</v>
      </c>
      <c r="B26" s="11" t="s">
        <v>33</v>
      </c>
      <c r="C26" s="195">
        <v>634</v>
      </c>
      <c r="D26" s="172">
        <f t="shared" si="0"/>
        <v>96.61688509600731</v>
      </c>
      <c r="E26" s="172">
        <f t="shared" si="1"/>
        <v>1.7194619223258842</v>
      </c>
      <c r="F26" s="195">
        <v>4037</v>
      </c>
      <c r="G26" s="172">
        <f t="shared" si="2"/>
        <v>109.58495073156166</v>
      </c>
      <c r="H26" s="172">
        <f t="shared" si="3"/>
        <v>3.4500440122037723</v>
      </c>
      <c r="I26" s="24">
        <f t="shared" si="4"/>
        <v>4671</v>
      </c>
      <c r="J26" s="172">
        <f t="shared" si="5"/>
        <v>107.62424828920993</v>
      </c>
      <c r="K26" s="172">
        <f t="shared" si="6"/>
        <v>3.0353835656496733</v>
      </c>
    </row>
    <row r="27" spans="1:11" ht="12.75">
      <c r="A27" s="40" t="s">
        <v>34</v>
      </c>
      <c r="B27" s="11" t="s">
        <v>35</v>
      </c>
      <c r="C27" s="195">
        <v>1432</v>
      </c>
      <c r="D27" s="172">
        <f t="shared" si="0"/>
        <v>218.22615056385249</v>
      </c>
      <c r="E27" s="172">
        <f t="shared" si="1"/>
        <v>3.883705793013669</v>
      </c>
      <c r="F27" s="195">
        <v>2467</v>
      </c>
      <c r="G27" s="172">
        <f t="shared" si="2"/>
        <v>66.96707293900486</v>
      </c>
      <c r="H27" s="172">
        <f t="shared" si="3"/>
        <v>2.108312751574611</v>
      </c>
      <c r="I27" s="24">
        <f t="shared" si="4"/>
        <v>3899</v>
      </c>
      <c r="J27" s="172">
        <f t="shared" si="5"/>
        <v>89.83663970876248</v>
      </c>
      <c r="K27" s="172">
        <f t="shared" si="6"/>
        <v>2.5337102381648635</v>
      </c>
    </row>
    <row r="28" spans="1:11" ht="15.75" customHeight="1">
      <c r="A28" s="40" t="s">
        <v>36</v>
      </c>
      <c r="B28" s="11" t="s">
        <v>66</v>
      </c>
      <c r="C28" s="195">
        <v>271</v>
      </c>
      <c r="D28" s="172">
        <f t="shared" si="0"/>
        <v>41.298384638829624</v>
      </c>
      <c r="E28" s="172">
        <f t="shared" si="1"/>
        <v>0.734975048817531</v>
      </c>
      <c r="F28" s="195">
        <v>11724</v>
      </c>
      <c r="G28" s="172">
        <f t="shared" si="2"/>
        <v>318.2496810445452</v>
      </c>
      <c r="H28" s="172">
        <f t="shared" si="3"/>
        <v>10.01939955389572</v>
      </c>
      <c r="I28" s="24">
        <f t="shared" si="4"/>
        <v>11995</v>
      </c>
      <c r="J28" s="172">
        <f t="shared" si="5"/>
        <v>276.3761203658902</v>
      </c>
      <c r="K28" s="172">
        <f t="shared" si="6"/>
        <v>7.794781817591058</v>
      </c>
    </row>
    <row r="29" spans="1:11" ht="15" customHeight="1" thickBot="1">
      <c r="A29" s="235" t="s">
        <v>38</v>
      </c>
      <c r="B29" s="72" t="s">
        <v>39</v>
      </c>
      <c r="C29" s="192">
        <v>1125</v>
      </c>
      <c r="D29" s="171">
        <f t="shared" si="0"/>
        <v>171.44163364827796</v>
      </c>
      <c r="E29" s="171">
        <f t="shared" si="1"/>
        <v>3.051095682360599</v>
      </c>
      <c r="F29" s="192">
        <v>9283</v>
      </c>
      <c r="G29" s="171">
        <f t="shared" si="2"/>
        <v>251.98838187790113</v>
      </c>
      <c r="H29" s="171">
        <f t="shared" si="3"/>
        <v>7.933306555681847</v>
      </c>
      <c r="I29" s="37">
        <f t="shared" si="4"/>
        <v>10408</v>
      </c>
      <c r="J29" s="171">
        <f t="shared" si="5"/>
        <v>239.81014262344186</v>
      </c>
      <c r="K29" s="171">
        <f t="shared" si="6"/>
        <v>6.763492218214901</v>
      </c>
    </row>
    <row r="30" spans="1:11" ht="12.75">
      <c r="A30" s="236"/>
      <c r="B30" s="129" t="s">
        <v>40</v>
      </c>
      <c r="C30" s="191">
        <v>606</v>
      </c>
      <c r="D30" s="147">
        <f t="shared" si="0"/>
        <v>92.34989332520573</v>
      </c>
      <c r="E30" s="147">
        <f t="shared" si="1"/>
        <v>1.6435235408982425</v>
      </c>
      <c r="F30" s="191">
        <v>3123</v>
      </c>
      <c r="G30" s="147">
        <f t="shared" si="2"/>
        <v>84.77428811857</v>
      </c>
      <c r="H30" s="147">
        <f t="shared" si="3"/>
        <v>2.668934220983993</v>
      </c>
      <c r="I30" s="137">
        <f t="shared" si="4"/>
        <v>3729</v>
      </c>
      <c r="J30" s="147">
        <f t="shared" si="5"/>
        <v>85.9196792700629</v>
      </c>
      <c r="K30" s="147">
        <f t="shared" si="6"/>
        <v>2.4232381323715764</v>
      </c>
    </row>
    <row r="31" spans="1:11" ht="17.25" customHeight="1">
      <c r="A31" s="40" t="s">
        <v>41</v>
      </c>
      <c r="B31" s="11" t="s">
        <v>42</v>
      </c>
      <c r="C31" s="195">
        <v>24</v>
      </c>
      <c r="D31" s="172">
        <f t="shared" si="0"/>
        <v>3.65742151782993</v>
      </c>
      <c r="E31" s="172">
        <f t="shared" si="1"/>
        <v>0.06509004122369277</v>
      </c>
      <c r="F31" s="195">
        <v>181</v>
      </c>
      <c r="G31" s="172">
        <f t="shared" si="2"/>
        <v>4.913271261434892</v>
      </c>
      <c r="H31" s="172">
        <f t="shared" si="3"/>
        <v>0.15468366762667396</v>
      </c>
      <c r="I31" s="24">
        <f t="shared" si="4"/>
        <v>205</v>
      </c>
      <c r="J31" s="172">
        <f t="shared" si="5"/>
        <v>4.723393470196539</v>
      </c>
      <c r="K31" s="172">
        <f t="shared" si="6"/>
        <v>0.13321636286837574</v>
      </c>
    </row>
    <row r="32" spans="1:11" ht="12.75" customHeight="1">
      <c r="A32" s="40" t="s">
        <v>43</v>
      </c>
      <c r="B32" s="11" t="s">
        <v>67</v>
      </c>
      <c r="C32" s="195">
        <v>45</v>
      </c>
      <c r="D32" s="172">
        <f t="shared" si="0"/>
        <v>6.857665345931118</v>
      </c>
      <c r="E32" s="172">
        <f t="shared" si="1"/>
        <v>0.12204382729442395</v>
      </c>
      <c r="F32" s="195"/>
      <c r="G32" s="172">
        <f t="shared" si="2"/>
        <v>0</v>
      </c>
      <c r="H32" s="172">
        <f t="shared" si="3"/>
        <v>0</v>
      </c>
      <c r="I32" s="24">
        <f t="shared" si="4"/>
        <v>45</v>
      </c>
      <c r="J32" s="172">
        <f t="shared" si="5"/>
        <v>1.036842469067533</v>
      </c>
      <c r="K32" s="172">
        <f t="shared" si="6"/>
        <v>0.02924261623939955</v>
      </c>
    </row>
    <row r="33" spans="1:11" ht="13.5" customHeight="1">
      <c r="A33" s="40" t="s">
        <v>45</v>
      </c>
      <c r="B33" s="11" t="s">
        <v>46</v>
      </c>
      <c r="C33" s="195">
        <v>173</v>
      </c>
      <c r="D33" s="172">
        <f t="shared" si="0"/>
        <v>26.363913441024078</v>
      </c>
      <c r="E33" s="172">
        <f t="shared" si="1"/>
        <v>0.4691907138207854</v>
      </c>
      <c r="F33" s="195">
        <v>47</v>
      </c>
      <c r="G33" s="172">
        <f t="shared" si="2"/>
        <v>1.275821819267624</v>
      </c>
      <c r="H33" s="172">
        <f t="shared" si="3"/>
        <v>0.04016647722902583</v>
      </c>
      <c r="I33" s="24">
        <f t="shared" si="4"/>
        <v>220</v>
      </c>
      <c r="J33" s="172">
        <f t="shared" si="5"/>
        <v>5.069007626552383</v>
      </c>
      <c r="K33" s="172">
        <f t="shared" si="6"/>
        <v>0.14296390161484226</v>
      </c>
    </row>
    <row r="34" spans="1:11" ht="14.25" customHeight="1">
      <c r="A34" s="40" t="s">
        <v>47</v>
      </c>
      <c r="B34" s="11" t="s">
        <v>48</v>
      </c>
      <c r="C34" s="195">
        <v>2028</v>
      </c>
      <c r="D34" s="172">
        <f t="shared" si="0"/>
        <v>309.05211825662906</v>
      </c>
      <c r="E34" s="172">
        <f t="shared" si="1"/>
        <v>5.500108483402039</v>
      </c>
      <c r="F34" s="195">
        <v>2470</v>
      </c>
      <c r="G34" s="172">
        <f t="shared" si="2"/>
        <v>67.04850837427726</v>
      </c>
      <c r="H34" s="172">
        <f t="shared" si="3"/>
        <v>2.110876569270081</v>
      </c>
      <c r="I34" s="24">
        <f t="shared" si="4"/>
        <v>4498</v>
      </c>
      <c r="J34" s="172">
        <f t="shared" si="5"/>
        <v>103.63816501923918</v>
      </c>
      <c r="K34" s="172">
        <f t="shared" si="6"/>
        <v>2.922961952107093</v>
      </c>
    </row>
    <row r="35" spans="1:11" ht="13.5" thickBot="1">
      <c r="A35" s="42" t="s">
        <v>49</v>
      </c>
      <c r="B35" s="36" t="s">
        <v>50</v>
      </c>
      <c r="C35" s="192">
        <v>1053</v>
      </c>
      <c r="D35" s="171">
        <f t="shared" si="0"/>
        <v>160.46936909478816</v>
      </c>
      <c r="E35" s="171">
        <f t="shared" si="1"/>
        <v>2.8558255586895207</v>
      </c>
      <c r="F35" s="192">
        <v>4241</v>
      </c>
      <c r="G35" s="171">
        <f t="shared" si="2"/>
        <v>115.12256033008497</v>
      </c>
      <c r="H35" s="171">
        <f t="shared" si="3"/>
        <v>3.6243836154957143</v>
      </c>
      <c r="I35" s="37">
        <f t="shared" si="4"/>
        <v>5294</v>
      </c>
      <c r="J35" s="171">
        <f t="shared" si="5"/>
        <v>121.97875624985599</v>
      </c>
      <c r="K35" s="171">
        <f t="shared" si="6"/>
        <v>3.4402313415862493</v>
      </c>
    </row>
    <row r="36" spans="1:11" ht="17.25" customHeight="1">
      <c r="A36" s="237" t="s">
        <v>51</v>
      </c>
      <c r="B36" s="238"/>
      <c r="C36" s="202">
        <f>C7+C9+C11+C12+SUM(C14:C18)+C22+SUM(C26:C29)+SUM(C31:C35)</f>
        <v>36872</v>
      </c>
      <c r="D36" s="44">
        <f t="shared" si="0"/>
        <v>5619.018591892715</v>
      </c>
      <c r="E36" s="44">
        <f t="shared" si="1"/>
        <v>100</v>
      </c>
      <c r="F36" s="202">
        <f>F7+F9+F11+F12+SUM(F14:F18)+F22+SUM(F26:F29)+SUM(F31:F35)</f>
        <v>117013</v>
      </c>
      <c r="G36" s="44">
        <f t="shared" si="2"/>
        <v>3176.33486250984</v>
      </c>
      <c r="H36" s="44">
        <f t="shared" si="3"/>
        <v>100</v>
      </c>
      <c r="I36" s="143">
        <f>I7+I9+I11+I12+SUM(I14:I18)+I22+SUM(I26:I29)+SUM(I31:I35)</f>
        <v>153885</v>
      </c>
      <c r="J36" s="44">
        <f t="shared" si="5"/>
        <v>3545.655630054607</v>
      </c>
      <c r="K36" s="44">
        <f t="shared" si="6"/>
        <v>100</v>
      </c>
    </row>
    <row r="37" ht="12.75">
      <c r="B37" s="216"/>
    </row>
    <row r="38" ht="12.75">
      <c r="B38" s="216" t="s">
        <v>79</v>
      </c>
    </row>
  </sheetData>
  <sheetProtection/>
  <mergeCells count="12">
    <mergeCell ref="C5:E5"/>
    <mergeCell ref="F5:H5"/>
    <mergeCell ref="I5:K5"/>
    <mergeCell ref="A2:K2"/>
    <mergeCell ref="A5:A6"/>
    <mergeCell ref="A22:A25"/>
    <mergeCell ref="A29:A30"/>
    <mergeCell ref="A36:B36"/>
    <mergeCell ref="A7:A8"/>
    <mergeCell ref="A9:A10"/>
    <mergeCell ref="A12:A13"/>
    <mergeCell ref="A18:A21"/>
  </mergeCells>
  <printOptions horizontalCentered="1" verticalCentered="1"/>
  <pageMargins left="0.7480314960629921" right="0.7480314960629921" top="0.15748031496062992" bottom="0.4330708661417323" header="0" footer="0.1968503937007874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zoomScalePageLayoutView="0" workbookViewId="0" topLeftCell="C3">
      <selection activeCell="I20" sqref="I20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1" ht="7.5" customHeight="1"/>
    <row r="2" spans="1:11" ht="14.25" customHeight="1">
      <c r="A2" s="232" t="s">
        <v>71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9" customHeight="1">
      <c r="A3" s="1"/>
      <c r="B3" s="1"/>
      <c r="C3" s="203"/>
      <c r="D3" s="1"/>
      <c r="E3" s="1"/>
      <c r="F3" s="203"/>
      <c r="G3" s="1"/>
      <c r="H3" s="3"/>
      <c r="I3" s="3"/>
      <c r="J3" s="3"/>
      <c r="K3" s="3"/>
    </row>
    <row r="4" spans="1:10" ht="13.5" customHeight="1">
      <c r="A4" s="4"/>
      <c r="D4" s="278">
        <v>1451</v>
      </c>
      <c r="E4" s="279"/>
      <c r="F4" s="279"/>
      <c r="G4" s="279">
        <v>7387</v>
      </c>
      <c r="H4" s="279"/>
      <c r="I4" s="279"/>
      <c r="J4" s="278">
        <f>SUM(D4:G4)</f>
        <v>8838</v>
      </c>
    </row>
    <row r="5" spans="1:11" ht="15.75" customHeight="1">
      <c r="A5" s="233" t="s">
        <v>59</v>
      </c>
      <c r="B5" s="233" t="s">
        <v>55</v>
      </c>
      <c r="C5" s="242" t="s">
        <v>0</v>
      </c>
      <c r="D5" s="243"/>
      <c r="E5" s="244"/>
      <c r="F5" s="242" t="s">
        <v>1</v>
      </c>
      <c r="G5" s="243"/>
      <c r="H5" s="244"/>
      <c r="I5" s="242" t="s">
        <v>2</v>
      </c>
      <c r="J5" s="243"/>
      <c r="K5" s="244"/>
    </row>
    <row r="6" spans="1:11" ht="26.25" customHeight="1">
      <c r="A6" s="247"/>
      <c r="B6" s="234"/>
      <c r="C6" s="162" t="s">
        <v>3</v>
      </c>
      <c r="D6" s="30" t="s">
        <v>4</v>
      </c>
      <c r="E6" s="30" t="s">
        <v>5</v>
      </c>
      <c r="F6" s="162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ht="18" customHeight="1" thickBot="1">
      <c r="A7" s="227" t="s">
        <v>6</v>
      </c>
      <c r="B7" s="36" t="s">
        <v>7</v>
      </c>
      <c r="C7" s="82">
        <v>478</v>
      </c>
      <c r="D7" s="173">
        <f aca="true" t="shared" si="0" ref="D7:D36">C7*1000/$D$4</f>
        <v>329.42798070296345</v>
      </c>
      <c r="E7" s="173">
        <f aca="true" t="shared" si="1" ref="E7:E36">C7*100/C$36</f>
        <v>23.28300048709206</v>
      </c>
      <c r="F7" s="82">
        <v>542</v>
      </c>
      <c r="G7" s="173">
        <f aca="true" t="shared" si="2" ref="G7:G36">F7*1000/$G$4</f>
        <v>73.37214024637878</v>
      </c>
      <c r="H7" s="173">
        <f aca="true" t="shared" si="3" ref="H7:H36">F7*100/F$36</f>
        <v>5.637025481019241</v>
      </c>
      <c r="I7" s="119">
        <f aca="true" t="shared" si="4" ref="I7:I35">C7+F7</f>
        <v>1020</v>
      </c>
      <c r="J7" s="173">
        <f aca="true" t="shared" si="5" ref="J7:J36">I7*1000/$J$4</f>
        <v>115.41072640868975</v>
      </c>
      <c r="K7" s="173">
        <f aca="true" t="shared" si="6" ref="K7:K36">I7*100/I$36</f>
        <v>8.741858073363044</v>
      </c>
    </row>
    <row r="8" spans="1:11" ht="12.75">
      <c r="A8" s="228"/>
      <c r="B8" s="149" t="s">
        <v>8</v>
      </c>
      <c r="C8" s="191">
        <v>27</v>
      </c>
      <c r="D8" s="150">
        <f t="shared" si="0"/>
        <v>18.607856650585802</v>
      </c>
      <c r="E8" s="150">
        <f t="shared" si="1"/>
        <v>1.3151485630784219</v>
      </c>
      <c r="F8" s="191">
        <v>16</v>
      </c>
      <c r="G8" s="150">
        <f t="shared" si="2"/>
        <v>2.1659672397454988</v>
      </c>
      <c r="H8" s="150">
        <f t="shared" si="3"/>
        <v>0.16640665626625065</v>
      </c>
      <c r="I8" s="137">
        <f t="shared" si="4"/>
        <v>43</v>
      </c>
      <c r="J8" s="150">
        <f t="shared" si="5"/>
        <v>4.865354152523195</v>
      </c>
      <c r="K8" s="150">
        <f t="shared" si="6"/>
        <v>0.36852931093589303</v>
      </c>
    </row>
    <row r="9" spans="1:11" ht="15" thickBot="1">
      <c r="A9" s="227" t="s">
        <v>9</v>
      </c>
      <c r="B9" s="36" t="s">
        <v>10</v>
      </c>
      <c r="C9" s="192">
        <v>12</v>
      </c>
      <c r="D9" s="173">
        <f t="shared" si="0"/>
        <v>8.270158511371468</v>
      </c>
      <c r="E9" s="173">
        <f t="shared" si="1"/>
        <v>0.5845104724792985</v>
      </c>
      <c r="F9" s="82">
        <v>184</v>
      </c>
      <c r="G9" s="173">
        <f t="shared" si="2"/>
        <v>24.908623257073238</v>
      </c>
      <c r="H9" s="173">
        <f t="shared" si="3"/>
        <v>1.9136765470618824</v>
      </c>
      <c r="I9" s="119">
        <f t="shared" si="4"/>
        <v>196</v>
      </c>
      <c r="J9" s="173">
        <f t="shared" si="5"/>
        <v>22.17696311382666</v>
      </c>
      <c r="K9" s="173">
        <f t="shared" si="6"/>
        <v>1.6798080219403497</v>
      </c>
    </row>
    <row r="10" spans="1:11" ht="12.75">
      <c r="A10" s="228"/>
      <c r="B10" s="149" t="s">
        <v>11</v>
      </c>
      <c r="C10" s="191"/>
      <c r="D10" s="150">
        <f t="shared" si="0"/>
        <v>0</v>
      </c>
      <c r="E10" s="150">
        <f t="shared" si="1"/>
        <v>0</v>
      </c>
      <c r="F10" s="191">
        <v>95</v>
      </c>
      <c r="G10" s="150">
        <f t="shared" si="2"/>
        <v>12.8604304859889</v>
      </c>
      <c r="H10" s="150">
        <f t="shared" si="3"/>
        <v>0.9880395215808633</v>
      </c>
      <c r="I10" s="137">
        <f t="shared" si="4"/>
        <v>95</v>
      </c>
      <c r="J10" s="150">
        <f t="shared" si="5"/>
        <v>10.749038243946595</v>
      </c>
      <c r="K10" s="150">
        <f t="shared" si="6"/>
        <v>0.8141926636955776</v>
      </c>
    </row>
    <row r="11" spans="1:11" ht="15" customHeight="1">
      <c r="A11" s="16" t="s">
        <v>12</v>
      </c>
      <c r="B11" s="11" t="s">
        <v>13</v>
      </c>
      <c r="C11" s="61">
        <v>9</v>
      </c>
      <c r="D11" s="174">
        <f t="shared" si="0"/>
        <v>6.202618883528601</v>
      </c>
      <c r="E11" s="174">
        <f t="shared" si="1"/>
        <v>0.43838285435947394</v>
      </c>
      <c r="F11" s="61">
        <v>45</v>
      </c>
      <c r="G11" s="174">
        <f t="shared" si="2"/>
        <v>6.091782861784216</v>
      </c>
      <c r="H11" s="174">
        <f t="shared" si="3"/>
        <v>0.46801872074882994</v>
      </c>
      <c r="I11" s="120">
        <f t="shared" si="4"/>
        <v>54</v>
      </c>
      <c r="J11" s="174">
        <f t="shared" si="5"/>
        <v>6.109979633401222</v>
      </c>
      <c r="K11" s="174">
        <f t="shared" si="6"/>
        <v>0.4628042509427494</v>
      </c>
    </row>
    <row r="12" spans="1:11" ht="21" customHeight="1" thickBot="1">
      <c r="A12" s="227" t="s">
        <v>14</v>
      </c>
      <c r="B12" s="36" t="s">
        <v>63</v>
      </c>
      <c r="C12" s="82">
        <v>12</v>
      </c>
      <c r="D12" s="173">
        <f t="shared" si="0"/>
        <v>8.270158511371468</v>
      </c>
      <c r="E12" s="173">
        <f t="shared" si="1"/>
        <v>0.5845104724792985</v>
      </c>
      <c r="F12" s="82">
        <v>931</v>
      </c>
      <c r="G12" s="173">
        <f t="shared" si="2"/>
        <v>126.03221876269122</v>
      </c>
      <c r="H12" s="173">
        <f t="shared" si="3"/>
        <v>9.68278731149246</v>
      </c>
      <c r="I12" s="119">
        <f t="shared" si="4"/>
        <v>943</v>
      </c>
      <c r="J12" s="173">
        <f t="shared" si="5"/>
        <v>106.69834804254356</v>
      </c>
      <c r="K12" s="173">
        <f t="shared" si="6"/>
        <v>8.08193349331505</v>
      </c>
    </row>
    <row r="13" spans="1:11" ht="12.75">
      <c r="A13" s="228"/>
      <c r="B13" s="149" t="s">
        <v>16</v>
      </c>
      <c r="C13" s="191">
        <v>3</v>
      </c>
      <c r="D13" s="150">
        <f t="shared" si="0"/>
        <v>2.067539627842867</v>
      </c>
      <c r="E13" s="150">
        <f t="shared" si="1"/>
        <v>0.14612761811982464</v>
      </c>
      <c r="F13" s="191">
        <v>686</v>
      </c>
      <c r="G13" s="150">
        <f t="shared" si="2"/>
        <v>92.86584540408826</v>
      </c>
      <c r="H13" s="150">
        <f t="shared" si="3"/>
        <v>7.134685387415496</v>
      </c>
      <c r="I13" s="137">
        <f t="shared" si="4"/>
        <v>689</v>
      </c>
      <c r="J13" s="150">
        <f t="shared" si="5"/>
        <v>77.95881421136004</v>
      </c>
      <c r="K13" s="150">
        <f t="shared" si="6"/>
        <v>5.905039424065821</v>
      </c>
    </row>
    <row r="14" spans="1:11" ht="15" customHeight="1">
      <c r="A14" s="14" t="s">
        <v>17</v>
      </c>
      <c r="B14" s="13" t="s">
        <v>18</v>
      </c>
      <c r="C14" s="61">
        <v>28</v>
      </c>
      <c r="D14" s="174">
        <f t="shared" si="0"/>
        <v>19.297036526533425</v>
      </c>
      <c r="E14" s="174">
        <f t="shared" si="1"/>
        <v>1.3638577691183633</v>
      </c>
      <c r="F14" s="61">
        <v>261</v>
      </c>
      <c r="G14" s="174">
        <f t="shared" si="2"/>
        <v>35.33234059834845</v>
      </c>
      <c r="H14" s="174">
        <f t="shared" si="3"/>
        <v>2.714508580343214</v>
      </c>
      <c r="I14" s="120">
        <f t="shared" si="4"/>
        <v>289</v>
      </c>
      <c r="J14" s="174">
        <f t="shared" si="5"/>
        <v>32.699705815795426</v>
      </c>
      <c r="K14" s="174">
        <f t="shared" si="6"/>
        <v>2.4768597874528626</v>
      </c>
    </row>
    <row r="15" spans="1:11" ht="14.25" customHeight="1">
      <c r="A15" s="14" t="s">
        <v>19</v>
      </c>
      <c r="B15" s="13" t="s">
        <v>20</v>
      </c>
      <c r="C15" s="61">
        <v>29</v>
      </c>
      <c r="D15" s="174">
        <f t="shared" si="0"/>
        <v>19.98621640248105</v>
      </c>
      <c r="E15" s="174">
        <f t="shared" si="1"/>
        <v>1.412566975158305</v>
      </c>
      <c r="F15" s="61">
        <v>432</v>
      </c>
      <c r="G15" s="174">
        <f t="shared" si="2"/>
        <v>58.48111547312847</v>
      </c>
      <c r="H15" s="174">
        <f t="shared" si="3"/>
        <v>4.492979719188767</v>
      </c>
      <c r="I15" s="120">
        <f t="shared" si="4"/>
        <v>461</v>
      </c>
      <c r="J15" s="174">
        <f t="shared" si="5"/>
        <v>52.16112242588821</v>
      </c>
      <c r="K15" s="174">
        <f t="shared" si="6"/>
        <v>3.9509770311964347</v>
      </c>
    </row>
    <row r="16" spans="1:11" ht="14.25" customHeight="1">
      <c r="A16" s="16" t="s">
        <v>21</v>
      </c>
      <c r="B16" s="46" t="s">
        <v>22</v>
      </c>
      <c r="C16" s="61">
        <v>77</v>
      </c>
      <c r="D16" s="174">
        <f t="shared" si="0"/>
        <v>53.06685044796692</v>
      </c>
      <c r="E16" s="174">
        <f t="shared" si="1"/>
        <v>3.7506088650754994</v>
      </c>
      <c r="F16" s="61">
        <v>423</v>
      </c>
      <c r="G16" s="174">
        <f t="shared" si="2"/>
        <v>57.26275890077162</v>
      </c>
      <c r="H16" s="174">
        <f t="shared" si="3"/>
        <v>4.399375975039002</v>
      </c>
      <c r="I16" s="120">
        <f t="shared" si="4"/>
        <v>500</v>
      </c>
      <c r="J16" s="174">
        <f t="shared" si="5"/>
        <v>56.57388549445576</v>
      </c>
      <c r="K16" s="174">
        <f t="shared" si="6"/>
        <v>4.285224545766198</v>
      </c>
    </row>
    <row r="17" spans="1:11" ht="14.25" customHeight="1">
      <c r="A17" s="14" t="s">
        <v>23</v>
      </c>
      <c r="B17" s="13" t="s">
        <v>24</v>
      </c>
      <c r="C17" s="61">
        <v>26</v>
      </c>
      <c r="D17" s="174">
        <f t="shared" si="0"/>
        <v>17.91867677463818</v>
      </c>
      <c r="E17" s="174">
        <f t="shared" si="1"/>
        <v>1.2664393570384802</v>
      </c>
      <c r="F17" s="61">
        <v>183</v>
      </c>
      <c r="G17" s="174">
        <f t="shared" si="2"/>
        <v>24.773250304589144</v>
      </c>
      <c r="H17" s="174">
        <f t="shared" si="3"/>
        <v>1.9032761310452417</v>
      </c>
      <c r="I17" s="120">
        <f t="shared" si="4"/>
        <v>209</v>
      </c>
      <c r="J17" s="174">
        <f t="shared" si="5"/>
        <v>23.647884136682507</v>
      </c>
      <c r="K17" s="174">
        <f t="shared" si="6"/>
        <v>1.7912238601302708</v>
      </c>
    </row>
    <row r="18" spans="1:11" ht="15.75" customHeight="1" thickBot="1">
      <c r="A18" s="222" t="s">
        <v>25</v>
      </c>
      <c r="B18" s="72" t="s">
        <v>26</v>
      </c>
      <c r="C18" s="82">
        <v>7</v>
      </c>
      <c r="D18" s="173">
        <f t="shared" si="0"/>
        <v>4.824259131633356</v>
      </c>
      <c r="E18" s="173">
        <f t="shared" si="1"/>
        <v>0.34096444227959083</v>
      </c>
      <c r="F18" s="82">
        <v>2308</v>
      </c>
      <c r="G18" s="173">
        <f t="shared" si="2"/>
        <v>312.44077433328823</v>
      </c>
      <c r="H18" s="173">
        <f t="shared" si="3"/>
        <v>24.004160166406656</v>
      </c>
      <c r="I18" s="119">
        <f t="shared" si="4"/>
        <v>2315</v>
      </c>
      <c r="J18" s="173">
        <f t="shared" si="5"/>
        <v>261.93708983933016</v>
      </c>
      <c r="K18" s="173">
        <f t="shared" si="6"/>
        <v>19.8405896468975</v>
      </c>
    </row>
    <row r="19" spans="1:11" ht="12.75">
      <c r="A19" s="223"/>
      <c r="B19" s="149" t="s">
        <v>27</v>
      </c>
      <c r="C19" s="191"/>
      <c r="D19" s="150">
        <f t="shared" si="0"/>
        <v>0</v>
      </c>
      <c r="E19" s="150">
        <f t="shared" si="1"/>
        <v>0</v>
      </c>
      <c r="F19" s="191">
        <v>1106</v>
      </c>
      <c r="G19" s="150">
        <f t="shared" si="2"/>
        <v>149.72248544740762</v>
      </c>
      <c r="H19" s="150">
        <f t="shared" si="3"/>
        <v>11.502860114404577</v>
      </c>
      <c r="I19" s="137">
        <f t="shared" si="4"/>
        <v>1106</v>
      </c>
      <c r="J19" s="150">
        <f t="shared" si="5"/>
        <v>125.14143471373615</v>
      </c>
      <c r="K19" s="150">
        <f t="shared" si="6"/>
        <v>9.47891669523483</v>
      </c>
    </row>
    <row r="20" spans="1:11" ht="12.75">
      <c r="A20" s="223"/>
      <c r="B20" s="151" t="s">
        <v>62</v>
      </c>
      <c r="C20" s="195"/>
      <c r="D20" s="152">
        <f t="shared" si="0"/>
        <v>0</v>
      </c>
      <c r="E20" s="152">
        <f t="shared" si="1"/>
        <v>0</v>
      </c>
      <c r="F20" s="195">
        <v>336</v>
      </c>
      <c r="G20" s="152">
        <f t="shared" si="2"/>
        <v>45.48531203465548</v>
      </c>
      <c r="H20" s="152">
        <f t="shared" si="3"/>
        <v>3.4945397815912638</v>
      </c>
      <c r="I20" s="134">
        <f t="shared" si="4"/>
        <v>336</v>
      </c>
      <c r="J20" s="152">
        <f t="shared" si="5"/>
        <v>38.01765105227427</v>
      </c>
      <c r="K20" s="152">
        <f t="shared" si="6"/>
        <v>2.8796708947548852</v>
      </c>
    </row>
    <row r="21" spans="1:11" ht="12.75">
      <c r="A21" s="224"/>
      <c r="B21" s="151" t="s">
        <v>28</v>
      </c>
      <c r="C21" s="195"/>
      <c r="D21" s="152">
        <f t="shared" si="0"/>
        <v>0</v>
      </c>
      <c r="E21" s="152">
        <f t="shared" si="1"/>
        <v>0</v>
      </c>
      <c r="F21" s="195">
        <v>283</v>
      </c>
      <c r="G21" s="152">
        <f t="shared" si="2"/>
        <v>38.31054555299851</v>
      </c>
      <c r="H21" s="152">
        <f t="shared" si="3"/>
        <v>2.9433177327093083</v>
      </c>
      <c r="I21" s="134">
        <f t="shared" si="4"/>
        <v>283</v>
      </c>
      <c r="J21" s="152">
        <f t="shared" si="5"/>
        <v>32.02081918986196</v>
      </c>
      <c r="K21" s="152">
        <f t="shared" si="6"/>
        <v>2.425437092903668</v>
      </c>
    </row>
    <row r="22" spans="1:11" ht="18.75" customHeight="1" thickBot="1">
      <c r="A22" s="222" t="s">
        <v>29</v>
      </c>
      <c r="B22" s="72" t="s">
        <v>30</v>
      </c>
      <c r="C22" s="82">
        <v>664</v>
      </c>
      <c r="D22" s="173">
        <f t="shared" si="0"/>
        <v>457.6154376292212</v>
      </c>
      <c r="E22" s="173">
        <f t="shared" si="1"/>
        <v>32.34291281052119</v>
      </c>
      <c r="F22" s="82">
        <v>582</v>
      </c>
      <c r="G22" s="173">
        <f t="shared" si="2"/>
        <v>78.78705834574252</v>
      </c>
      <c r="H22" s="173">
        <f t="shared" si="3"/>
        <v>6.053042121684867</v>
      </c>
      <c r="I22" s="119">
        <f t="shared" si="4"/>
        <v>1246</v>
      </c>
      <c r="J22" s="173">
        <f t="shared" si="5"/>
        <v>140.98212265218376</v>
      </c>
      <c r="K22" s="173">
        <f t="shared" si="6"/>
        <v>10.678779568049366</v>
      </c>
    </row>
    <row r="23" spans="1:11" ht="12.75">
      <c r="A23" s="223"/>
      <c r="B23" s="149" t="s">
        <v>31</v>
      </c>
      <c r="C23" s="191">
        <v>357</v>
      </c>
      <c r="D23" s="150">
        <f t="shared" si="0"/>
        <v>246.03721571330118</v>
      </c>
      <c r="E23" s="150">
        <f t="shared" si="1"/>
        <v>17.389186556259133</v>
      </c>
      <c r="F23" s="191">
        <v>100</v>
      </c>
      <c r="G23" s="150">
        <f t="shared" si="2"/>
        <v>13.537295248409368</v>
      </c>
      <c r="H23" s="150">
        <f t="shared" si="3"/>
        <v>1.0400416016640666</v>
      </c>
      <c r="I23" s="137">
        <f t="shared" si="4"/>
        <v>457</v>
      </c>
      <c r="J23" s="150">
        <f t="shared" si="5"/>
        <v>51.70853134193256</v>
      </c>
      <c r="K23" s="150">
        <f t="shared" si="6"/>
        <v>3.9166952348303052</v>
      </c>
    </row>
    <row r="24" spans="1:11" ht="12.75">
      <c r="A24" s="223"/>
      <c r="B24" s="151" t="s">
        <v>53</v>
      </c>
      <c r="C24" s="195">
        <v>55</v>
      </c>
      <c r="D24" s="152">
        <f t="shared" si="0"/>
        <v>37.90489317711923</v>
      </c>
      <c r="E24" s="152">
        <f t="shared" si="1"/>
        <v>2.6790063321967854</v>
      </c>
      <c r="F24" s="195">
        <v>53</v>
      </c>
      <c r="G24" s="152">
        <f t="shared" si="2"/>
        <v>7.174766481656965</v>
      </c>
      <c r="H24" s="152">
        <f t="shared" si="3"/>
        <v>0.5512220488819553</v>
      </c>
      <c r="I24" s="134">
        <f t="shared" si="4"/>
        <v>108</v>
      </c>
      <c r="J24" s="152">
        <f t="shared" si="5"/>
        <v>12.219959266802444</v>
      </c>
      <c r="K24" s="152">
        <f t="shared" si="6"/>
        <v>0.9256085018854988</v>
      </c>
    </row>
    <row r="25" spans="1:11" ht="12.75">
      <c r="A25" s="224"/>
      <c r="B25" s="151" t="s">
        <v>54</v>
      </c>
      <c r="C25" s="195">
        <v>172</v>
      </c>
      <c r="D25" s="152">
        <f t="shared" si="0"/>
        <v>118.53893866299104</v>
      </c>
      <c r="E25" s="152">
        <f t="shared" si="1"/>
        <v>8.377983438869947</v>
      </c>
      <c r="F25" s="195">
        <v>49</v>
      </c>
      <c r="G25" s="152">
        <f t="shared" si="2"/>
        <v>6.63327467172059</v>
      </c>
      <c r="H25" s="152">
        <f t="shared" si="3"/>
        <v>0.5096203848153926</v>
      </c>
      <c r="I25" s="134">
        <f t="shared" si="4"/>
        <v>221</v>
      </c>
      <c r="J25" s="152">
        <f t="shared" si="5"/>
        <v>25.005657388549444</v>
      </c>
      <c r="K25" s="152">
        <f t="shared" si="6"/>
        <v>1.8940692492286595</v>
      </c>
    </row>
    <row r="26" spans="1:11" ht="15" customHeight="1">
      <c r="A26" s="16" t="s">
        <v>32</v>
      </c>
      <c r="B26" s="11" t="s">
        <v>33</v>
      </c>
      <c r="C26" s="61">
        <v>68</v>
      </c>
      <c r="D26" s="174">
        <f t="shared" si="0"/>
        <v>46.86423156443832</v>
      </c>
      <c r="E26" s="174">
        <f t="shared" si="1"/>
        <v>3.3122260107160253</v>
      </c>
      <c r="F26" s="61">
        <v>362</v>
      </c>
      <c r="G26" s="174">
        <f t="shared" si="2"/>
        <v>49.005008799241914</v>
      </c>
      <c r="H26" s="174">
        <f t="shared" si="3"/>
        <v>3.764950598023921</v>
      </c>
      <c r="I26" s="120">
        <f t="shared" si="4"/>
        <v>430</v>
      </c>
      <c r="J26" s="174">
        <f t="shared" si="5"/>
        <v>48.65354152523195</v>
      </c>
      <c r="K26" s="174">
        <f t="shared" si="6"/>
        <v>3.6852931093589305</v>
      </c>
    </row>
    <row r="27" spans="1:11" ht="14.25">
      <c r="A27" s="16" t="s">
        <v>34</v>
      </c>
      <c r="B27" s="11" t="s">
        <v>35</v>
      </c>
      <c r="C27" s="61">
        <v>146</v>
      </c>
      <c r="D27" s="174">
        <f t="shared" si="0"/>
        <v>100.62026188835286</v>
      </c>
      <c r="E27" s="174">
        <f t="shared" si="1"/>
        <v>7.111544081831466</v>
      </c>
      <c r="F27" s="61">
        <v>382</v>
      </c>
      <c r="G27" s="174">
        <f t="shared" si="2"/>
        <v>51.71246784892379</v>
      </c>
      <c r="H27" s="174">
        <f t="shared" si="3"/>
        <v>3.9729589183567344</v>
      </c>
      <c r="I27" s="120">
        <f t="shared" si="4"/>
        <v>528</v>
      </c>
      <c r="J27" s="174">
        <f t="shared" si="5"/>
        <v>59.74202308214528</v>
      </c>
      <c r="K27" s="174">
        <f t="shared" si="6"/>
        <v>4.525197120329105</v>
      </c>
    </row>
    <row r="28" spans="1:11" ht="22.5" customHeight="1">
      <c r="A28" s="16" t="s">
        <v>36</v>
      </c>
      <c r="B28" s="11" t="s">
        <v>60</v>
      </c>
      <c r="C28" s="61">
        <v>33</v>
      </c>
      <c r="D28" s="174">
        <f t="shared" si="0"/>
        <v>22.742935906271537</v>
      </c>
      <c r="E28" s="174">
        <f t="shared" si="1"/>
        <v>1.6074037993180712</v>
      </c>
      <c r="F28" s="61">
        <v>1025</v>
      </c>
      <c r="G28" s="174">
        <f t="shared" si="2"/>
        <v>138.757276296196</v>
      </c>
      <c r="H28" s="174">
        <f t="shared" si="3"/>
        <v>10.660426417056682</v>
      </c>
      <c r="I28" s="120">
        <f t="shared" si="4"/>
        <v>1058</v>
      </c>
      <c r="J28" s="174">
        <f t="shared" si="5"/>
        <v>119.71034170626838</v>
      </c>
      <c r="K28" s="174">
        <f t="shared" si="6"/>
        <v>9.067535138841276</v>
      </c>
    </row>
    <row r="29" spans="1:11" ht="15" customHeight="1" thickBot="1">
      <c r="A29" s="248" t="s">
        <v>38</v>
      </c>
      <c r="B29" s="72" t="s">
        <v>39</v>
      </c>
      <c r="C29" s="82">
        <v>131</v>
      </c>
      <c r="D29" s="173">
        <f t="shared" si="0"/>
        <v>90.28256374913853</v>
      </c>
      <c r="E29" s="173">
        <f t="shared" si="1"/>
        <v>6.380905991232343</v>
      </c>
      <c r="F29" s="82">
        <v>1068</v>
      </c>
      <c r="G29" s="173">
        <f t="shared" si="2"/>
        <v>144.57831325301206</v>
      </c>
      <c r="H29" s="173">
        <f t="shared" si="3"/>
        <v>11.107644305772231</v>
      </c>
      <c r="I29" s="119">
        <f t="shared" si="4"/>
        <v>1199</v>
      </c>
      <c r="J29" s="173">
        <f t="shared" si="5"/>
        <v>135.6641774157049</v>
      </c>
      <c r="K29" s="173">
        <f t="shared" si="6"/>
        <v>10.275968460747343</v>
      </c>
    </row>
    <row r="30" spans="1:11" ht="12.75">
      <c r="A30" s="249"/>
      <c r="B30" s="149" t="s">
        <v>40</v>
      </c>
      <c r="C30" s="191">
        <v>56</v>
      </c>
      <c r="D30" s="150">
        <f t="shared" si="0"/>
        <v>38.59407305306685</v>
      </c>
      <c r="E30" s="150">
        <f t="shared" si="1"/>
        <v>2.7277155382367266</v>
      </c>
      <c r="F30" s="191">
        <v>423</v>
      </c>
      <c r="G30" s="150">
        <f t="shared" si="2"/>
        <v>57.26275890077162</v>
      </c>
      <c r="H30" s="150">
        <f t="shared" si="3"/>
        <v>4.399375975039002</v>
      </c>
      <c r="I30" s="137">
        <f t="shared" si="4"/>
        <v>479</v>
      </c>
      <c r="J30" s="150">
        <f t="shared" si="5"/>
        <v>54.19778230368862</v>
      </c>
      <c r="K30" s="150">
        <f t="shared" si="6"/>
        <v>4.105245114844018</v>
      </c>
    </row>
    <row r="31" spans="1:11" ht="14.25">
      <c r="A31" s="17" t="s">
        <v>41</v>
      </c>
      <c r="B31" s="11" t="s">
        <v>42</v>
      </c>
      <c r="C31" s="61">
        <v>3</v>
      </c>
      <c r="D31" s="174">
        <f t="shared" si="0"/>
        <v>2.067539627842867</v>
      </c>
      <c r="E31" s="174">
        <f t="shared" si="1"/>
        <v>0.14612761811982464</v>
      </c>
      <c r="F31" s="61">
        <v>40</v>
      </c>
      <c r="G31" s="174">
        <f t="shared" si="2"/>
        <v>5.414918099363747</v>
      </c>
      <c r="H31" s="174">
        <f t="shared" si="3"/>
        <v>0.4160166406656266</v>
      </c>
      <c r="I31" s="120">
        <f t="shared" si="4"/>
        <v>43</v>
      </c>
      <c r="J31" s="174">
        <f t="shared" si="5"/>
        <v>4.865354152523195</v>
      </c>
      <c r="K31" s="174">
        <f t="shared" si="6"/>
        <v>0.36852931093589303</v>
      </c>
    </row>
    <row r="32" spans="1:11" ht="14.25">
      <c r="A32" s="17" t="s">
        <v>43</v>
      </c>
      <c r="B32" s="11" t="s">
        <v>44</v>
      </c>
      <c r="C32" s="61">
        <v>7</v>
      </c>
      <c r="D32" s="174">
        <f t="shared" si="0"/>
        <v>4.824259131633356</v>
      </c>
      <c r="E32" s="174">
        <f t="shared" si="1"/>
        <v>0.34096444227959083</v>
      </c>
      <c r="F32" s="61"/>
      <c r="G32" s="174">
        <f t="shared" si="2"/>
        <v>0</v>
      </c>
      <c r="H32" s="174">
        <f t="shared" si="3"/>
        <v>0</v>
      </c>
      <c r="I32" s="120">
        <f t="shared" si="4"/>
        <v>7</v>
      </c>
      <c r="J32" s="174">
        <f t="shared" si="5"/>
        <v>0.7920343969223806</v>
      </c>
      <c r="K32" s="174">
        <f t="shared" si="6"/>
        <v>0.059993143640726776</v>
      </c>
    </row>
    <row r="33" spans="1:11" ht="14.25">
      <c r="A33" s="17" t="s">
        <v>45</v>
      </c>
      <c r="B33" s="11" t="s">
        <v>46</v>
      </c>
      <c r="C33" s="61">
        <v>79</v>
      </c>
      <c r="D33" s="174">
        <f t="shared" si="0"/>
        <v>54.44521019986217</v>
      </c>
      <c r="E33" s="174">
        <f t="shared" si="1"/>
        <v>3.8480272771553823</v>
      </c>
      <c r="F33" s="61">
        <v>1</v>
      </c>
      <c r="G33" s="174">
        <f t="shared" si="2"/>
        <v>0.13537295248409367</v>
      </c>
      <c r="H33" s="174">
        <f t="shared" si="3"/>
        <v>0.010400416016640665</v>
      </c>
      <c r="I33" s="120">
        <f t="shared" si="4"/>
        <v>80</v>
      </c>
      <c r="J33" s="174">
        <f t="shared" si="5"/>
        <v>9.051821679112921</v>
      </c>
      <c r="K33" s="174">
        <f t="shared" si="6"/>
        <v>0.6856359273225917</v>
      </c>
    </row>
    <row r="34" spans="1:11" ht="14.25">
      <c r="A34" s="17" t="s">
        <v>47</v>
      </c>
      <c r="B34" s="11" t="s">
        <v>48</v>
      </c>
      <c r="C34" s="61">
        <v>100</v>
      </c>
      <c r="D34" s="174">
        <f t="shared" si="0"/>
        <v>68.91798759476224</v>
      </c>
      <c r="E34" s="174">
        <f t="shared" si="1"/>
        <v>4.870920603994155</v>
      </c>
      <c r="F34" s="61">
        <v>169</v>
      </c>
      <c r="G34" s="174">
        <f t="shared" si="2"/>
        <v>22.878028969811833</v>
      </c>
      <c r="H34" s="174">
        <f t="shared" si="3"/>
        <v>1.7576703068122725</v>
      </c>
      <c r="I34" s="120">
        <f t="shared" si="4"/>
        <v>269</v>
      </c>
      <c r="J34" s="174">
        <f t="shared" si="5"/>
        <v>30.4367503960172</v>
      </c>
      <c r="K34" s="174">
        <f t="shared" si="6"/>
        <v>2.3054508056222147</v>
      </c>
    </row>
    <row r="35" spans="1:11" ht="15" thickBot="1">
      <c r="A35" s="48" t="s">
        <v>49</v>
      </c>
      <c r="B35" s="36" t="s">
        <v>50</v>
      </c>
      <c r="C35" s="82">
        <v>144</v>
      </c>
      <c r="D35" s="173">
        <f t="shared" si="0"/>
        <v>99.24190213645761</v>
      </c>
      <c r="E35" s="173">
        <f t="shared" si="1"/>
        <v>7.014125669751583</v>
      </c>
      <c r="F35" s="82">
        <v>677</v>
      </c>
      <c r="G35" s="173">
        <f t="shared" si="2"/>
        <v>91.64748883173142</v>
      </c>
      <c r="H35" s="173">
        <f t="shared" si="3"/>
        <v>7.041081643265731</v>
      </c>
      <c r="I35" s="119">
        <f t="shared" si="4"/>
        <v>821</v>
      </c>
      <c r="J35" s="173">
        <f t="shared" si="5"/>
        <v>92.89431998189636</v>
      </c>
      <c r="K35" s="173">
        <f t="shared" si="6"/>
        <v>7.036338704148097</v>
      </c>
    </row>
    <row r="36" spans="1:11" ht="15">
      <c r="A36" s="237" t="s">
        <v>51</v>
      </c>
      <c r="B36" s="238"/>
      <c r="C36" s="202">
        <f>C7+C9+C11+C12+SUM(C14:C18)+C22+SUM(C26:C29)+SUM(C31:C35)</f>
        <v>2053</v>
      </c>
      <c r="D36" s="148">
        <f t="shared" si="0"/>
        <v>1414.8862853204687</v>
      </c>
      <c r="E36" s="148">
        <f t="shared" si="1"/>
        <v>100</v>
      </c>
      <c r="F36" s="202">
        <f>F7+F9+F11+F12+SUM(F14:F18)+F22+SUM(F26:F29)+SUM(F31:F35)</f>
        <v>9615</v>
      </c>
      <c r="G36" s="148">
        <f t="shared" si="2"/>
        <v>1301.6109381345607</v>
      </c>
      <c r="H36" s="148">
        <f t="shared" si="3"/>
        <v>100</v>
      </c>
      <c r="I36" s="143">
        <f>I7+I9+I11+I12+SUM(I14:I18)+I22+SUM(I26:I29)+SUM(I31:I35)</f>
        <v>11668</v>
      </c>
      <c r="J36" s="148">
        <f t="shared" si="5"/>
        <v>1320.2081918986196</v>
      </c>
      <c r="K36" s="148">
        <f t="shared" si="6"/>
        <v>100</v>
      </c>
    </row>
    <row r="37" ht="12.75">
      <c r="B37" s="216" t="s">
        <v>79</v>
      </c>
    </row>
  </sheetData>
  <sheetProtection/>
  <mergeCells count="13">
    <mergeCell ref="A18:A21"/>
    <mergeCell ref="A22:A25"/>
    <mergeCell ref="A29:A30"/>
    <mergeCell ref="A36:B36"/>
    <mergeCell ref="A2:K2"/>
    <mergeCell ref="A7:A8"/>
    <mergeCell ref="A9:A10"/>
    <mergeCell ref="A12:A13"/>
    <mergeCell ref="C5:E5"/>
    <mergeCell ref="F5:H5"/>
    <mergeCell ref="I5:K5"/>
    <mergeCell ref="B5:B6"/>
    <mergeCell ref="A5:A6"/>
  </mergeCells>
  <printOptions horizontalCentered="1" verticalCentered="1"/>
  <pageMargins left="0.7480314960629921" right="0.7480314960629921" top="0.2362204724409449" bottom="0.3937007874015748" header="0.2362204724409449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L38"/>
  <sheetViews>
    <sheetView zoomScalePageLayoutView="0" workbookViewId="0" topLeftCell="C1">
      <selection activeCell="H10" sqref="H10"/>
    </sheetView>
  </sheetViews>
  <sheetFormatPr defaultColWidth="9.140625" defaultRowHeight="12.75"/>
  <cols>
    <col min="1" max="1" width="8.28125" style="0" customWidth="1"/>
    <col min="2" max="2" width="53.7109375" style="0" customWidth="1"/>
    <col min="3" max="3" width="9.140625" style="204" customWidth="1"/>
    <col min="4" max="4" width="10.421875" style="176" customWidth="1"/>
    <col min="5" max="5" width="8.57421875" style="176" customWidth="1"/>
    <col min="6" max="6" width="9.140625" style="204" customWidth="1"/>
    <col min="7" max="7" width="10.421875" style="177" customWidth="1"/>
    <col min="8" max="8" width="8.00390625" style="177" customWidth="1"/>
    <col min="9" max="9" width="9.140625" style="175" customWidth="1"/>
    <col min="10" max="10" width="10.00390625" style="177" customWidth="1"/>
    <col min="11" max="11" width="8.28125" style="177" customWidth="1"/>
  </cols>
  <sheetData>
    <row r="1" ht="7.5" customHeight="1"/>
    <row r="2" spans="1:11" ht="13.5" customHeight="1">
      <c r="A2" s="262" t="s">
        <v>72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7.5" customHeight="1">
      <c r="A3" s="1"/>
      <c r="B3" s="31"/>
      <c r="D3" s="178"/>
      <c r="E3" s="178"/>
      <c r="G3" s="179"/>
      <c r="H3" s="180"/>
      <c r="I3" s="181"/>
      <c r="J3" s="180"/>
      <c r="K3" s="180"/>
    </row>
    <row r="4" spans="1:10" ht="12.75" customHeight="1">
      <c r="A4" s="4"/>
      <c r="D4" s="278">
        <v>643</v>
      </c>
      <c r="E4" s="279"/>
      <c r="F4" s="281"/>
      <c r="G4" s="279">
        <v>3177</v>
      </c>
      <c r="H4" s="279"/>
      <c r="I4" s="281"/>
      <c r="J4" s="278">
        <f>SUM(D4:G4)</f>
        <v>3820</v>
      </c>
    </row>
    <row r="5" spans="1:11" ht="14.25">
      <c r="A5" s="255" t="s">
        <v>58</v>
      </c>
      <c r="B5" s="257" t="s">
        <v>55</v>
      </c>
      <c r="C5" s="252" t="s">
        <v>0</v>
      </c>
      <c r="D5" s="253"/>
      <c r="E5" s="254"/>
      <c r="F5" s="252" t="s">
        <v>1</v>
      </c>
      <c r="G5" s="253"/>
      <c r="H5" s="254"/>
      <c r="I5" s="252" t="s">
        <v>2</v>
      </c>
      <c r="J5" s="253"/>
      <c r="K5" s="254"/>
    </row>
    <row r="6" spans="1:11" ht="39.75" customHeight="1">
      <c r="A6" s="256"/>
      <c r="B6" s="258"/>
      <c r="C6" s="205" t="s">
        <v>3</v>
      </c>
      <c r="D6" s="118" t="s">
        <v>4</v>
      </c>
      <c r="E6" s="118" t="s">
        <v>5</v>
      </c>
      <c r="F6" s="205" t="s">
        <v>3</v>
      </c>
      <c r="G6" s="118" t="s">
        <v>4</v>
      </c>
      <c r="H6" s="118" t="s">
        <v>5</v>
      </c>
      <c r="I6" s="182" t="s">
        <v>3</v>
      </c>
      <c r="J6" s="118" t="s">
        <v>4</v>
      </c>
      <c r="K6" s="118" t="s">
        <v>5</v>
      </c>
    </row>
    <row r="7" spans="1:12" ht="15" thickBot="1">
      <c r="A7" s="250" t="s">
        <v>6</v>
      </c>
      <c r="B7" s="186" t="s">
        <v>7</v>
      </c>
      <c r="C7" s="82">
        <v>164</v>
      </c>
      <c r="D7" s="60">
        <f aca="true" t="shared" si="0" ref="D7:D36">C7*1000/$D$4</f>
        <v>255.05443234836702</v>
      </c>
      <c r="E7" s="60">
        <f aca="true" t="shared" si="1" ref="E7:E36">C7*100/C$36</f>
        <v>18.657565415244598</v>
      </c>
      <c r="F7" s="82">
        <v>228</v>
      </c>
      <c r="G7" s="173">
        <f aca="true" t="shared" si="2" ref="G7:G36">F7*1000/$G$4</f>
        <v>71.76581680830972</v>
      </c>
      <c r="H7" s="173">
        <f aca="true" t="shared" si="3" ref="H7:H36">F7*100/F$36</f>
        <v>4.635088432608254</v>
      </c>
      <c r="I7" s="119">
        <f aca="true" t="shared" si="4" ref="I7:I35">C7+F7</f>
        <v>392</v>
      </c>
      <c r="J7" s="173">
        <f aca="true" t="shared" si="5" ref="J7:J36">I7*1000/$J$4</f>
        <v>102.61780104712042</v>
      </c>
      <c r="K7" s="173">
        <f aca="true" t="shared" si="6" ref="K7:K36">I7*100/I$36</f>
        <v>6.760952052431873</v>
      </c>
      <c r="L7" s="28"/>
    </row>
    <row r="8" spans="1:12" ht="12.75">
      <c r="A8" s="251"/>
      <c r="B8" s="155" t="s">
        <v>8</v>
      </c>
      <c r="C8" s="194"/>
      <c r="D8" s="92">
        <f t="shared" si="0"/>
        <v>0</v>
      </c>
      <c r="E8" s="92">
        <f t="shared" si="1"/>
        <v>0</v>
      </c>
      <c r="F8" s="194"/>
      <c r="G8" s="154">
        <f t="shared" si="2"/>
        <v>0</v>
      </c>
      <c r="H8" s="154">
        <f t="shared" si="3"/>
        <v>0</v>
      </c>
      <c r="I8" s="90">
        <f t="shared" si="4"/>
        <v>0</v>
      </c>
      <c r="J8" s="154">
        <f t="shared" si="5"/>
        <v>0</v>
      </c>
      <c r="K8" s="154">
        <f t="shared" si="6"/>
        <v>0</v>
      </c>
      <c r="L8" s="28"/>
    </row>
    <row r="9" spans="1:12" ht="15" thickBot="1">
      <c r="A9" s="250" t="s">
        <v>9</v>
      </c>
      <c r="B9" s="186" t="s">
        <v>10</v>
      </c>
      <c r="C9" s="82">
        <v>2</v>
      </c>
      <c r="D9" s="60">
        <f t="shared" si="0"/>
        <v>3.1104199066874028</v>
      </c>
      <c r="E9" s="60">
        <f t="shared" si="1"/>
        <v>0.22753128555176336</v>
      </c>
      <c r="F9" s="82">
        <v>83</v>
      </c>
      <c r="G9" s="173">
        <f t="shared" si="2"/>
        <v>26.12527541706012</v>
      </c>
      <c r="H9" s="173">
        <f t="shared" si="3"/>
        <v>1.6873348241512502</v>
      </c>
      <c r="I9" s="119">
        <f t="shared" si="4"/>
        <v>85</v>
      </c>
      <c r="J9" s="173">
        <f t="shared" si="5"/>
        <v>22.25130890052356</v>
      </c>
      <c r="K9" s="173">
        <f t="shared" si="6"/>
        <v>1.466022766471197</v>
      </c>
      <c r="L9" s="28"/>
    </row>
    <row r="10" spans="1:12" ht="12.75">
      <c r="A10" s="251"/>
      <c r="B10" s="155" t="s">
        <v>11</v>
      </c>
      <c r="C10" s="194"/>
      <c r="D10" s="92">
        <f t="shared" si="0"/>
        <v>0</v>
      </c>
      <c r="E10" s="92">
        <f t="shared" si="1"/>
        <v>0</v>
      </c>
      <c r="F10" s="194">
        <v>50</v>
      </c>
      <c r="G10" s="154">
        <f t="shared" si="2"/>
        <v>15.738117721120554</v>
      </c>
      <c r="H10" s="154">
        <f t="shared" si="3"/>
        <v>1.0164667615368976</v>
      </c>
      <c r="I10" s="90">
        <f t="shared" si="4"/>
        <v>50</v>
      </c>
      <c r="J10" s="154">
        <f t="shared" si="5"/>
        <v>13.089005235602095</v>
      </c>
      <c r="K10" s="154">
        <f t="shared" si="6"/>
        <v>0.8623663332183512</v>
      </c>
      <c r="L10" s="28"/>
    </row>
    <row r="11" spans="1:12" ht="15" customHeight="1">
      <c r="A11" s="24" t="s">
        <v>12</v>
      </c>
      <c r="B11" s="187" t="s">
        <v>13</v>
      </c>
      <c r="C11" s="61">
        <v>4</v>
      </c>
      <c r="D11" s="20">
        <f t="shared" si="0"/>
        <v>6.2208398133748055</v>
      </c>
      <c r="E11" s="20">
        <f t="shared" si="1"/>
        <v>0.4550625711035267</v>
      </c>
      <c r="F11" s="61">
        <v>22</v>
      </c>
      <c r="G11" s="174">
        <f t="shared" si="2"/>
        <v>6.924771797293044</v>
      </c>
      <c r="H11" s="174">
        <f t="shared" si="3"/>
        <v>0.447245375076235</v>
      </c>
      <c r="I11" s="120">
        <f t="shared" si="4"/>
        <v>26</v>
      </c>
      <c r="J11" s="174">
        <f t="shared" si="5"/>
        <v>6.806282722513089</v>
      </c>
      <c r="K11" s="174">
        <f t="shared" si="6"/>
        <v>0.4484304932735426</v>
      </c>
      <c r="L11" s="28"/>
    </row>
    <row r="12" spans="1:12" ht="26.25" thickBot="1">
      <c r="A12" s="250" t="s">
        <v>14</v>
      </c>
      <c r="B12" s="186" t="s">
        <v>15</v>
      </c>
      <c r="C12" s="82">
        <v>4</v>
      </c>
      <c r="D12" s="60">
        <f t="shared" si="0"/>
        <v>6.2208398133748055</v>
      </c>
      <c r="E12" s="60">
        <f t="shared" si="1"/>
        <v>0.4550625711035267</v>
      </c>
      <c r="F12" s="82">
        <v>210</v>
      </c>
      <c r="G12" s="173">
        <f t="shared" si="2"/>
        <v>66.10009442870633</v>
      </c>
      <c r="H12" s="173">
        <f t="shared" si="3"/>
        <v>4.269160398454971</v>
      </c>
      <c r="I12" s="119">
        <f t="shared" si="4"/>
        <v>214</v>
      </c>
      <c r="J12" s="173">
        <f t="shared" si="5"/>
        <v>56.02094240837696</v>
      </c>
      <c r="K12" s="173">
        <f t="shared" si="6"/>
        <v>3.690927906174543</v>
      </c>
      <c r="L12" s="28"/>
    </row>
    <row r="13" spans="1:12" ht="12.75">
      <c r="A13" s="251"/>
      <c r="B13" s="155" t="s">
        <v>16</v>
      </c>
      <c r="C13" s="194">
        <v>3</v>
      </c>
      <c r="D13" s="92">
        <f t="shared" si="0"/>
        <v>4.665629860031104</v>
      </c>
      <c r="E13" s="92">
        <f t="shared" si="1"/>
        <v>0.3412969283276451</v>
      </c>
      <c r="F13" s="194">
        <v>131</v>
      </c>
      <c r="G13" s="154">
        <f t="shared" si="2"/>
        <v>41.23386842933585</v>
      </c>
      <c r="H13" s="154">
        <f t="shared" si="3"/>
        <v>2.663142915226672</v>
      </c>
      <c r="I13" s="90">
        <f t="shared" si="4"/>
        <v>134</v>
      </c>
      <c r="J13" s="154">
        <f t="shared" si="5"/>
        <v>35.07853403141361</v>
      </c>
      <c r="K13" s="154">
        <f t="shared" si="6"/>
        <v>2.3111417730251813</v>
      </c>
      <c r="L13" s="28"/>
    </row>
    <row r="14" spans="1:12" ht="14.25">
      <c r="A14" s="190" t="s">
        <v>17</v>
      </c>
      <c r="B14" s="187" t="s">
        <v>18</v>
      </c>
      <c r="C14" s="61">
        <v>2</v>
      </c>
      <c r="D14" s="20">
        <f t="shared" si="0"/>
        <v>3.1104199066874028</v>
      </c>
      <c r="E14" s="20">
        <f t="shared" si="1"/>
        <v>0.22753128555176336</v>
      </c>
      <c r="F14" s="61">
        <v>131</v>
      </c>
      <c r="G14" s="174">
        <f t="shared" si="2"/>
        <v>41.23386842933585</v>
      </c>
      <c r="H14" s="174">
        <f t="shared" si="3"/>
        <v>2.663142915226672</v>
      </c>
      <c r="I14" s="120">
        <f t="shared" si="4"/>
        <v>133</v>
      </c>
      <c r="J14" s="174">
        <f t="shared" si="5"/>
        <v>34.81675392670157</v>
      </c>
      <c r="K14" s="174">
        <f t="shared" si="6"/>
        <v>2.293894446360814</v>
      </c>
      <c r="L14" s="28"/>
    </row>
    <row r="15" spans="1:12" ht="14.25">
      <c r="A15" s="190" t="s">
        <v>19</v>
      </c>
      <c r="B15" s="187" t="s">
        <v>20</v>
      </c>
      <c r="C15" s="61">
        <v>9</v>
      </c>
      <c r="D15" s="20">
        <f t="shared" si="0"/>
        <v>13.996889580093313</v>
      </c>
      <c r="E15" s="20">
        <f t="shared" si="1"/>
        <v>1.023890784982935</v>
      </c>
      <c r="F15" s="61">
        <v>173</v>
      </c>
      <c r="G15" s="174">
        <f t="shared" si="2"/>
        <v>54.45388731507712</v>
      </c>
      <c r="H15" s="174">
        <f t="shared" si="3"/>
        <v>3.5169749949176663</v>
      </c>
      <c r="I15" s="120">
        <f t="shared" si="4"/>
        <v>182</v>
      </c>
      <c r="J15" s="174">
        <f t="shared" si="5"/>
        <v>47.64397905759162</v>
      </c>
      <c r="K15" s="174">
        <f t="shared" si="6"/>
        <v>3.1390134529147984</v>
      </c>
      <c r="L15" s="28"/>
    </row>
    <row r="16" spans="1:12" ht="14.25">
      <c r="A16" s="24" t="s">
        <v>21</v>
      </c>
      <c r="B16" s="187" t="s">
        <v>22</v>
      </c>
      <c r="C16" s="61">
        <v>23</v>
      </c>
      <c r="D16" s="20">
        <f t="shared" si="0"/>
        <v>35.769828926905134</v>
      </c>
      <c r="E16" s="20">
        <f t="shared" si="1"/>
        <v>2.616609783845279</v>
      </c>
      <c r="F16" s="61">
        <v>168</v>
      </c>
      <c r="G16" s="174">
        <f t="shared" si="2"/>
        <v>52.88007554296506</v>
      </c>
      <c r="H16" s="174">
        <f t="shared" si="3"/>
        <v>3.4153283187639762</v>
      </c>
      <c r="I16" s="120">
        <f t="shared" si="4"/>
        <v>191</v>
      </c>
      <c r="J16" s="174">
        <f t="shared" si="5"/>
        <v>50</v>
      </c>
      <c r="K16" s="174">
        <f t="shared" si="6"/>
        <v>3.2942393928941014</v>
      </c>
      <c r="L16" s="28"/>
    </row>
    <row r="17" spans="1:12" ht="14.25">
      <c r="A17" s="190" t="s">
        <v>23</v>
      </c>
      <c r="B17" s="188" t="s">
        <v>24</v>
      </c>
      <c r="C17" s="61">
        <v>10</v>
      </c>
      <c r="D17" s="20">
        <f t="shared" si="0"/>
        <v>15.552099533437014</v>
      </c>
      <c r="E17" s="20">
        <f t="shared" si="1"/>
        <v>1.1376564277588168</v>
      </c>
      <c r="F17" s="61">
        <v>67</v>
      </c>
      <c r="G17" s="174">
        <f t="shared" si="2"/>
        <v>21.08907774630154</v>
      </c>
      <c r="H17" s="174">
        <f t="shared" si="3"/>
        <v>1.3620654604594429</v>
      </c>
      <c r="I17" s="120">
        <f t="shared" si="4"/>
        <v>77</v>
      </c>
      <c r="J17" s="174">
        <f t="shared" si="5"/>
        <v>20.157068062827225</v>
      </c>
      <c r="K17" s="174">
        <f t="shared" si="6"/>
        <v>1.3280441531562608</v>
      </c>
      <c r="L17" s="28"/>
    </row>
    <row r="18" spans="1:12" ht="15" thickBot="1">
      <c r="A18" s="259" t="s">
        <v>25</v>
      </c>
      <c r="B18" s="189" t="s">
        <v>26</v>
      </c>
      <c r="C18" s="82"/>
      <c r="D18" s="60">
        <f t="shared" si="0"/>
        <v>0</v>
      </c>
      <c r="E18" s="60">
        <f t="shared" si="1"/>
        <v>0</v>
      </c>
      <c r="F18" s="82">
        <v>1720</v>
      </c>
      <c r="G18" s="173">
        <f t="shared" si="2"/>
        <v>541.391249606547</v>
      </c>
      <c r="H18" s="173">
        <f t="shared" si="3"/>
        <v>34.966456596869286</v>
      </c>
      <c r="I18" s="119">
        <f t="shared" si="4"/>
        <v>1720</v>
      </c>
      <c r="J18" s="173">
        <f t="shared" si="5"/>
        <v>450.26178010471205</v>
      </c>
      <c r="K18" s="173">
        <f t="shared" si="6"/>
        <v>29.66540186271128</v>
      </c>
      <c r="L18" s="28"/>
    </row>
    <row r="19" spans="1:12" ht="15" customHeight="1">
      <c r="A19" s="260"/>
      <c r="B19" s="155" t="s">
        <v>27</v>
      </c>
      <c r="C19" s="194"/>
      <c r="D19" s="92">
        <f t="shared" si="0"/>
        <v>0</v>
      </c>
      <c r="E19" s="92">
        <f t="shared" si="1"/>
        <v>0</v>
      </c>
      <c r="F19" s="194">
        <v>1430</v>
      </c>
      <c r="G19" s="154">
        <f t="shared" si="2"/>
        <v>450.11016682404784</v>
      </c>
      <c r="H19" s="154">
        <f t="shared" si="3"/>
        <v>29.070949379955277</v>
      </c>
      <c r="I19" s="90">
        <f t="shared" si="4"/>
        <v>1430</v>
      </c>
      <c r="J19" s="154">
        <f t="shared" si="5"/>
        <v>374.3455497382199</v>
      </c>
      <c r="K19" s="154">
        <f t="shared" si="6"/>
        <v>24.663677130044842</v>
      </c>
      <c r="L19" s="28"/>
    </row>
    <row r="20" spans="1:12" ht="12.75">
      <c r="A20" s="260"/>
      <c r="B20" s="159" t="s">
        <v>62</v>
      </c>
      <c r="C20" s="197"/>
      <c r="D20" s="115">
        <f t="shared" si="0"/>
        <v>0</v>
      </c>
      <c r="E20" s="115">
        <f t="shared" si="1"/>
        <v>0</v>
      </c>
      <c r="F20" s="197">
        <v>100</v>
      </c>
      <c r="G20" s="157">
        <f t="shared" si="2"/>
        <v>31.47623544224111</v>
      </c>
      <c r="H20" s="157">
        <f t="shared" si="3"/>
        <v>2.0329335230737953</v>
      </c>
      <c r="I20" s="121">
        <f t="shared" si="4"/>
        <v>100</v>
      </c>
      <c r="J20" s="157">
        <f t="shared" si="5"/>
        <v>26.17801047120419</v>
      </c>
      <c r="K20" s="157">
        <f t="shared" si="6"/>
        <v>1.7247326664367024</v>
      </c>
      <c r="L20" s="28"/>
    </row>
    <row r="21" spans="1:12" ht="12.75">
      <c r="A21" s="261"/>
      <c r="B21" s="159" t="s">
        <v>28</v>
      </c>
      <c r="C21" s="197"/>
      <c r="D21" s="115">
        <f t="shared" si="0"/>
        <v>0</v>
      </c>
      <c r="E21" s="115">
        <f t="shared" si="1"/>
        <v>0</v>
      </c>
      <c r="F21" s="197">
        <v>60</v>
      </c>
      <c r="G21" s="157">
        <f t="shared" si="2"/>
        <v>18.885741265344663</v>
      </c>
      <c r="H21" s="157">
        <f t="shared" si="3"/>
        <v>1.2197601138442773</v>
      </c>
      <c r="I21" s="121">
        <f t="shared" si="4"/>
        <v>60</v>
      </c>
      <c r="J21" s="157">
        <f t="shared" si="5"/>
        <v>15.706806282722512</v>
      </c>
      <c r="K21" s="157">
        <f t="shared" si="6"/>
        <v>1.0348395998620215</v>
      </c>
      <c r="L21" s="28"/>
    </row>
    <row r="22" spans="1:12" ht="15" thickBot="1">
      <c r="A22" s="259" t="s">
        <v>29</v>
      </c>
      <c r="B22" s="189" t="s">
        <v>30</v>
      </c>
      <c r="C22" s="82">
        <v>445</v>
      </c>
      <c r="D22" s="60">
        <f t="shared" si="0"/>
        <v>692.0684292379472</v>
      </c>
      <c r="E22" s="60">
        <f t="shared" si="1"/>
        <v>50.62571103526735</v>
      </c>
      <c r="F22" s="82">
        <v>797</v>
      </c>
      <c r="G22" s="173">
        <f t="shared" si="2"/>
        <v>250.86559647466163</v>
      </c>
      <c r="H22" s="173">
        <f t="shared" si="3"/>
        <v>16.20248017889815</v>
      </c>
      <c r="I22" s="119">
        <f t="shared" si="4"/>
        <v>1242</v>
      </c>
      <c r="J22" s="173">
        <f t="shared" si="5"/>
        <v>325.130890052356</v>
      </c>
      <c r="K22" s="173">
        <f t="shared" si="6"/>
        <v>21.421179717143843</v>
      </c>
      <c r="L22" s="28"/>
    </row>
    <row r="23" spans="1:12" ht="12.75">
      <c r="A23" s="260"/>
      <c r="B23" s="155" t="s">
        <v>31</v>
      </c>
      <c r="C23" s="194">
        <v>294</v>
      </c>
      <c r="D23" s="92">
        <f t="shared" si="0"/>
        <v>457.2317262830482</v>
      </c>
      <c r="E23" s="92">
        <f t="shared" si="1"/>
        <v>33.44709897610922</v>
      </c>
      <c r="F23" s="194">
        <v>434</v>
      </c>
      <c r="G23" s="154">
        <f t="shared" si="2"/>
        <v>136.6068618193264</v>
      </c>
      <c r="H23" s="154">
        <f t="shared" si="3"/>
        <v>8.822931490140272</v>
      </c>
      <c r="I23" s="90">
        <f t="shared" si="4"/>
        <v>728</v>
      </c>
      <c r="J23" s="154">
        <f t="shared" si="5"/>
        <v>190.5759162303665</v>
      </c>
      <c r="K23" s="154">
        <f t="shared" si="6"/>
        <v>12.556053811659194</v>
      </c>
      <c r="L23" s="28"/>
    </row>
    <row r="24" spans="1:12" ht="12.75">
      <c r="A24" s="260"/>
      <c r="B24" s="159" t="s">
        <v>53</v>
      </c>
      <c r="C24" s="197">
        <v>3</v>
      </c>
      <c r="D24" s="115">
        <f t="shared" si="0"/>
        <v>4.665629860031104</v>
      </c>
      <c r="E24" s="115">
        <f t="shared" si="1"/>
        <v>0.3412969283276451</v>
      </c>
      <c r="F24" s="197">
        <v>11</v>
      </c>
      <c r="G24" s="157">
        <f t="shared" si="2"/>
        <v>3.462385898646522</v>
      </c>
      <c r="H24" s="157">
        <f t="shared" si="3"/>
        <v>0.2236226875381175</v>
      </c>
      <c r="I24" s="121">
        <f t="shared" si="4"/>
        <v>14</v>
      </c>
      <c r="J24" s="157">
        <f t="shared" si="5"/>
        <v>3.6649214659685865</v>
      </c>
      <c r="K24" s="157">
        <f t="shared" si="6"/>
        <v>0.24146257330113832</v>
      </c>
      <c r="L24" s="28"/>
    </row>
    <row r="25" spans="1:12" ht="12.75">
      <c r="A25" s="261"/>
      <c r="B25" s="159" t="s">
        <v>54</v>
      </c>
      <c r="C25" s="197">
        <v>102</v>
      </c>
      <c r="D25" s="115">
        <f t="shared" si="0"/>
        <v>158.63141524105754</v>
      </c>
      <c r="E25" s="115">
        <f t="shared" si="1"/>
        <v>11.604095563139932</v>
      </c>
      <c r="F25" s="197">
        <v>135</v>
      </c>
      <c r="G25" s="157">
        <f t="shared" si="2"/>
        <v>42.492917847025495</v>
      </c>
      <c r="H25" s="157">
        <f t="shared" si="3"/>
        <v>2.744460256149624</v>
      </c>
      <c r="I25" s="121">
        <f t="shared" si="4"/>
        <v>237</v>
      </c>
      <c r="J25" s="157">
        <f t="shared" si="5"/>
        <v>62.04188481675393</v>
      </c>
      <c r="K25" s="157">
        <f t="shared" si="6"/>
        <v>4.087616419454984</v>
      </c>
      <c r="L25" s="28"/>
    </row>
    <row r="26" spans="1:12" ht="14.25">
      <c r="A26" s="24" t="s">
        <v>32</v>
      </c>
      <c r="B26" s="187" t="s">
        <v>33</v>
      </c>
      <c r="C26" s="61">
        <v>36</v>
      </c>
      <c r="D26" s="20">
        <f t="shared" si="0"/>
        <v>55.98755832037325</v>
      </c>
      <c r="E26" s="20">
        <f t="shared" si="1"/>
        <v>4.09556313993174</v>
      </c>
      <c r="F26" s="61">
        <v>195</v>
      </c>
      <c r="G26" s="174">
        <f t="shared" si="2"/>
        <v>61.37865911237016</v>
      </c>
      <c r="H26" s="174">
        <f t="shared" si="3"/>
        <v>3.9642203699939014</v>
      </c>
      <c r="I26" s="120">
        <f t="shared" si="4"/>
        <v>231</v>
      </c>
      <c r="J26" s="174">
        <f t="shared" si="5"/>
        <v>60.47120418848168</v>
      </c>
      <c r="K26" s="174">
        <f t="shared" si="6"/>
        <v>3.9841324594687824</v>
      </c>
      <c r="L26" s="28"/>
    </row>
    <row r="27" spans="1:12" ht="14.25">
      <c r="A27" s="24" t="s">
        <v>34</v>
      </c>
      <c r="B27" s="187" t="s">
        <v>35</v>
      </c>
      <c r="C27" s="61">
        <v>33</v>
      </c>
      <c r="D27" s="20">
        <f t="shared" si="0"/>
        <v>51.32192846034214</v>
      </c>
      <c r="E27" s="20">
        <f t="shared" si="1"/>
        <v>3.7542662116040955</v>
      </c>
      <c r="F27" s="61">
        <v>99</v>
      </c>
      <c r="G27" s="174">
        <f t="shared" si="2"/>
        <v>31.161473087818695</v>
      </c>
      <c r="H27" s="174">
        <f t="shared" si="3"/>
        <v>2.0126041878430576</v>
      </c>
      <c r="I27" s="120">
        <f t="shared" si="4"/>
        <v>132</v>
      </c>
      <c r="J27" s="174">
        <f t="shared" si="5"/>
        <v>34.55497382198953</v>
      </c>
      <c r="K27" s="174">
        <f t="shared" si="6"/>
        <v>2.276647119696447</v>
      </c>
      <c r="L27" s="28"/>
    </row>
    <row r="28" spans="1:12" ht="25.5">
      <c r="A28" s="24" t="s">
        <v>36</v>
      </c>
      <c r="B28" s="187" t="s">
        <v>37</v>
      </c>
      <c r="C28" s="61">
        <v>7</v>
      </c>
      <c r="D28" s="20">
        <f t="shared" si="0"/>
        <v>10.88646967340591</v>
      </c>
      <c r="E28" s="20">
        <f t="shared" si="1"/>
        <v>0.7963594994311718</v>
      </c>
      <c r="F28" s="61">
        <v>347</v>
      </c>
      <c r="G28" s="174">
        <f t="shared" si="2"/>
        <v>109.22253698457665</v>
      </c>
      <c r="H28" s="174">
        <f t="shared" si="3"/>
        <v>7.05427932506607</v>
      </c>
      <c r="I28" s="120">
        <f t="shared" si="4"/>
        <v>354</v>
      </c>
      <c r="J28" s="174">
        <f t="shared" si="5"/>
        <v>92.67015706806282</v>
      </c>
      <c r="K28" s="174">
        <f t="shared" si="6"/>
        <v>6.105553639185926</v>
      </c>
      <c r="L28" s="28"/>
    </row>
    <row r="29" spans="1:12" ht="15" thickBot="1">
      <c r="A29" s="250" t="s">
        <v>38</v>
      </c>
      <c r="B29" s="186" t="s">
        <v>39</v>
      </c>
      <c r="C29" s="82">
        <v>51</v>
      </c>
      <c r="D29" s="60">
        <f t="shared" si="0"/>
        <v>79.31570762052877</v>
      </c>
      <c r="E29" s="60">
        <f t="shared" si="1"/>
        <v>5.802047781569966</v>
      </c>
      <c r="F29" s="82">
        <v>383</v>
      </c>
      <c r="G29" s="173">
        <f t="shared" si="2"/>
        <v>120.55398174378344</v>
      </c>
      <c r="H29" s="173">
        <f t="shared" si="3"/>
        <v>7.7861353933726365</v>
      </c>
      <c r="I29" s="119">
        <f t="shared" si="4"/>
        <v>434</v>
      </c>
      <c r="J29" s="173">
        <f t="shared" si="5"/>
        <v>113.61256544502618</v>
      </c>
      <c r="K29" s="173">
        <f t="shared" si="6"/>
        <v>7.485339772335288</v>
      </c>
      <c r="L29" s="28"/>
    </row>
    <row r="30" spans="1:12" ht="12.75">
      <c r="A30" s="251"/>
      <c r="B30" s="155" t="s">
        <v>40</v>
      </c>
      <c r="C30" s="194">
        <v>29</v>
      </c>
      <c r="D30" s="92">
        <f t="shared" si="0"/>
        <v>45.10108864696734</v>
      </c>
      <c r="E30" s="92">
        <f t="shared" si="1"/>
        <v>3.299203640500569</v>
      </c>
      <c r="F30" s="194">
        <v>157</v>
      </c>
      <c r="G30" s="154">
        <f t="shared" si="2"/>
        <v>49.41768964431854</v>
      </c>
      <c r="H30" s="154">
        <f t="shared" si="3"/>
        <v>3.191705631225859</v>
      </c>
      <c r="I30" s="90">
        <f t="shared" si="4"/>
        <v>186</v>
      </c>
      <c r="J30" s="154">
        <f t="shared" si="5"/>
        <v>48.69109947643979</v>
      </c>
      <c r="K30" s="154">
        <f t="shared" si="6"/>
        <v>3.2080027595722664</v>
      </c>
      <c r="L30" s="28"/>
    </row>
    <row r="31" spans="1:12" ht="14.25">
      <c r="A31" s="24" t="s">
        <v>41</v>
      </c>
      <c r="B31" s="187" t="s">
        <v>42</v>
      </c>
      <c r="C31" s="61"/>
      <c r="D31" s="20">
        <f t="shared" si="0"/>
        <v>0</v>
      </c>
      <c r="E31" s="20">
        <f t="shared" si="1"/>
        <v>0</v>
      </c>
      <c r="F31" s="61">
        <v>5</v>
      </c>
      <c r="G31" s="174">
        <f t="shared" si="2"/>
        <v>1.5738117721120555</v>
      </c>
      <c r="H31" s="174">
        <f t="shared" si="3"/>
        <v>0.10164667615368977</v>
      </c>
      <c r="I31" s="120">
        <f t="shared" si="4"/>
        <v>5</v>
      </c>
      <c r="J31" s="174">
        <f t="shared" si="5"/>
        <v>1.3089005235602094</v>
      </c>
      <c r="K31" s="174">
        <f t="shared" si="6"/>
        <v>0.08623663332183512</v>
      </c>
      <c r="L31" s="28"/>
    </row>
    <row r="32" spans="1:12" ht="17.25" customHeight="1">
      <c r="A32" s="24" t="s">
        <v>43</v>
      </c>
      <c r="B32" s="188" t="s">
        <v>44</v>
      </c>
      <c r="C32" s="61"/>
      <c r="D32" s="20">
        <f t="shared" si="0"/>
        <v>0</v>
      </c>
      <c r="E32" s="20">
        <f t="shared" si="1"/>
        <v>0</v>
      </c>
      <c r="F32" s="61"/>
      <c r="G32" s="174">
        <f t="shared" si="2"/>
        <v>0</v>
      </c>
      <c r="H32" s="174">
        <f t="shared" si="3"/>
        <v>0</v>
      </c>
      <c r="I32" s="120">
        <f t="shared" si="4"/>
        <v>0</v>
      </c>
      <c r="J32" s="174">
        <f t="shared" si="5"/>
        <v>0</v>
      </c>
      <c r="K32" s="174">
        <f t="shared" si="6"/>
        <v>0</v>
      </c>
      <c r="L32" s="28"/>
    </row>
    <row r="33" spans="1:12" ht="14.25">
      <c r="A33" s="24" t="s">
        <v>45</v>
      </c>
      <c r="B33" s="187" t="s">
        <v>46</v>
      </c>
      <c r="C33" s="61"/>
      <c r="D33" s="20">
        <f t="shared" si="0"/>
        <v>0</v>
      </c>
      <c r="E33" s="20">
        <f t="shared" si="1"/>
        <v>0</v>
      </c>
      <c r="F33" s="61">
        <v>2</v>
      </c>
      <c r="G33" s="174">
        <f t="shared" si="2"/>
        <v>0.6295247088448221</v>
      </c>
      <c r="H33" s="174">
        <f t="shared" si="3"/>
        <v>0.04065867046147591</v>
      </c>
      <c r="I33" s="120">
        <f t="shared" si="4"/>
        <v>2</v>
      </c>
      <c r="J33" s="174">
        <f t="shared" si="5"/>
        <v>0.5235602094240838</v>
      </c>
      <c r="K33" s="174">
        <f t="shared" si="6"/>
        <v>0.03449465332873405</v>
      </c>
      <c r="L33" s="28"/>
    </row>
    <row r="34" spans="1:12" ht="14.25">
      <c r="A34" s="24" t="s">
        <v>47</v>
      </c>
      <c r="B34" s="187" t="s">
        <v>48</v>
      </c>
      <c r="C34" s="61">
        <v>66</v>
      </c>
      <c r="D34" s="20">
        <f t="shared" si="0"/>
        <v>102.64385692068429</v>
      </c>
      <c r="E34" s="20">
        <f t="shared" si="1"/>
        <v>7.508532423208191</v>
      </c>
      <c r="F34" s="61">
        <v>131</v>
      </c>
      <c r="G34" s="174">
        <f t="shared" si="2"/>
        <v>41.23386842933585</v>
      </c>
      <c r="H34" s="174">
        <f t="shared" si="3"/>
        <v>2.663142915226672</v>
      </c>
      <c r="I34" s="120">
        <f t="shared" si="4"/>
        <v>197</v>
      </c>
      <c r="J34" s="174">
        <f t="shared" si="5"/>
        <v>51.57068062827225</v>
      </c>
      <c r="K34" s="174">
        <f t="shared" si="6"/>
        <v>3.3977233528803037</v>
      </c>
      <c r="L34" s="28"/>
    </row>
    <row r="35" spans="1:12" ht="15" thickBot="1">
      <c r="A35" s="37" t="s">
        <v>49</v>
      </c>
      <c r="B35" s="186" t="s">
        <v>50</v>
      </c>
      <c r="C35" s="82">
        <v>23</v>
      </c>
      <c r="D35" s="60">
        <f t="shared" si="0"/>
        <v>35.769828926905134</v>
      </c>
      <c r="E35" s="60">
        <f t="shared" si="1"/>
        <v>2.616609783845279</v>
      </c>
      <c r="F35" s="82">
        <v>158</v>
      </c>
      <c r="G35" s="173">
        <f t="shared" si="2"/>
        <v>49.73245199874095</v>
      </c>
      <c r="H35" s="173">
        <f t="shared" si="3"/>
        <v>3.212034966456597</v>
      </c>
      <c r="I35" s="119">
        <f t="shared" si="4"/>
        <v>181</v>
      </c>
      <c r="J35" s="173">
        <f t="shared" si="5"/>
        <v>47.382198952879584</v>
      </c>
      <c r="K35" s="173">
        <f t="shared" si="6"/>
        <v>3.121766126250431</v>
      </c>
      <c r="L35" s="28"/>
    </row>
    <row r="36" spans="1:12" ht="18" customHeight="1">
      <c r="A36" s="39"/>
      <c r="B36" s="38" t="s">
        <v>51</v>
      </c>
      <c r="C36" s="198">
        <f>C7+C9+C11+C12+SUM(C14:C18)+C22+SUM(C26:C29)+SUM(C31:C35)</f>
        <v>879</v>
      </c>
      <c r="D36" s="58">
        <f t="shared" si="0"/>
        <v>1367.0295489891134</v>
      </c>
      <c r="E36" s="58">
        <f t="shared" si="1"/>
        <v>100</v>
      </c>
      <c r="F36" s="198">
        <f>F7+F9+F11+F12+SUM(F14:F18)+F22+SUM(F26:F29)+SUM(F31:F35)</f>
        <v>4919</v>
      </c>
      <c r="G36" s="34">
        <f t="shared" si="2"/>
        <v>1548.31602140384</v>
      </c>
      <c r="H36" s="34">
        <f t="shared" si="3"/>
        <v>100</v>
      </c>
      <c r="I36" s="133">
        <f>I7+I9+I11+I12+SUM(I14:I18)+I22+SUM(I26:I29)+SUM(I31:I35)</f>
        <v>5798</v>
      </c>
      <c r="J36" s="34">
        <f t="shared" si="5"/>
        <v>1517.8010471204188</v>
      </c>
      <c r="K36" s="34">
        <f t="shared" si="6"/>
        <v>100</v>
      </c>
      <c r="L36" s="28"/>
    </row>
    <row r="37" spans="1:12" ht="12.75">
      <c r="A37" s="28"/>
      <c r="B37" s="216"/>
      <c r="C37" s="206"/>
      <c r="D37" s="184"/>
      <c r="E37" s="184"/>
      <c r="F37" s="206"/>
      <c r="G37" s="185"/>
      <c r="H37" s="185"/>
      <c r="I37" s="183"/>
      <c r="J37" s="185"/>
      <c r="K37" s="185"/>
      <c r="L37" s="28"/>
    </row>
    <row r="38" ht="12.75">
      <c r="B38" s="216" t="s">
        <v>79</v>
      </c>
    </row>
  </sheetData>
  <sheetProtection/>
  <mergeCells count="12">
    <mergeCell ref="A2:K2"/>
    <mergeCell ref="A22:A25"/>
    <mergeCell ref="A29:A30"/>
    <mergeCell ref="I5:K5"/>
    <mergeCell ref="F5:H5"/>
    <mergeCell ref="C5:E5"/>
    <mergeCell ref="A5:A6"/>
    <mergeCell ref="B5:B6"/>
    <mergeCell ref="A9:A10"/>
    <mergeCell ref="A7:A8"/>
    <mergeCell ref="A12:A13"/>
    <mergeCell ref="A18:A21"/>
  </mergeCells>
  <printOptions horizontalCentered="1" verticalCentered="1"/>
  <pageMargins left="0.7480314960629921" right="0.7480314960629921" top="0.15748031496062992" bottom="0.3937007874015748" header="0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C2">
      <pane ySplit="5" topLeftCell="A7" activePane="bottomLeft" state="frozen"/>
      <selection pane="topLeft" activeCell="A2" sqref="A2"/>
      <selection pane="bottomLeft" activeCell="G10" sqref="G10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2" spans="1:11" ht="12.75">
      <c r="A2" s="263" t="s">
        <v>73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1"/>
      <c r="B3" s="1"/>
      <c r="C3" s="203"/>
      <c r="D3" s="1"/>
      <c r="E3" s="1"/>
      <c r="F3" s="203"/>
      <c r="G3" s="1"/>
      <c r="H3" s="3"/>
      <c r="I3" s="3"/>
      <c r="J3" s="3"/>
      <c r="K3" s="3"/>
    </row>
    <row r="4" spans="1:10" ht="12.75">
      <c r="A4" s="4"/>
      <c r="D4" s="278">
        <v>1700</v>
      </c>
      <c r="E4" s="279"/>
      <c r="F4" s="279"/>
      <c r="G4" s="279">
        <v>10827</v>
      </c>
      <c r="H4" s="279"/>
      <c r="I4" s="279"/>
      <c r="J4" s="278">
        <f>SUM(D4:G4)</f>
        <v>12527</v>
      </c>
    </row>
    <row r="5" spans="1:11" ht="15" customHeight="1">
      <c r="A5" s="233" t="s">
        <v>57</v>
      </c>
      <c r="B5" s="233" t="s">
        <v>55</v>
      </c>
      <c r="C5" s="161" t="s">
        <v>0</v>
      </c>
      <c r="D5" s="9"/>
      <c r="E5" s="10"/>
      <c r="F5" s="161" t="s">
        <v>1</v>
      </c>
      <c r="G5" s="9"/>
      <c r="H5" s="10"/>
      <c r="I5" s="8" t="s">
        <v>2</v>
      </c>
      <c r="J5" s="9"/>
      <c r="K5" s="10"/>
    </row>
    <row r="6" spans="1:11" ht="33.75" customHeight="1">
      <c r="A6" s="234"/>
      <c r="B6" s="234"/>
      <c r="C6" s="162" t="s">
        <v>3</v>
      </c>
      <c r="D6" s="30" t="s">
        <v>4</v>
      </c>
      <c r="E6" s="30" t="s">
        <v>5</v>
      </c>
      <c r="F6" s="162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ht="15" thickBot="1">
      <c r="A7" s="227" t="s">
        <v>6</v>
      </c>
      <c r="B7" s="36" t="s">
        <v>7</v>
      </c>
      <c r="C7" s="82">
        <v>103</v>
      </c>
      <c r="D7" s="45">
        <f aca="true" t="shared" si="0" ref="D7:D36">C7*1000/$D$4</f>
        <v>60.588235294117645</v>
      </c>
      <c r="E7" s="45">
        <f aca="true" t="shared" si="1" ref="E7:E36">C7*100/C$36</f>
        <v>14.246196403872752</v>
      </c>
      <c r="F7" s="82">
        <v>342</v>
      </c>
      <c r="G7" s="45">
        <f aca="true" t="shared" si="2" ref="G7:G36">F7*1000/$G$4</f>
        <v>31.587697423108896</v>
      </c>
      <c r="H7" s="45">
        <f aca="true" t="shared" si="3" ref="H7:H36">F7*100/F$36</f>
        <v>8.658227848101266</v>
      </c>
      <c r="I7" s="119">
        <f aca="true" t="shared" si="4" ref="I7:I36">C7+F7</f>
        <v>445</v>
      </c>
      <c r="J7" s="45">
        <f aca="true" t="shared" si="5" ref="J7:J36">I7*1000/$J$4</f>
        <v>35.523269737367286</v>
      </c>
      <c r="K7" s="45">
        <f aca="true" t="shared" si="6" ref="K7:K36">I7*100/I$36</f>
        <v>9.52279049860903</v>
      </c>
    </row>
    <row r="8" spans="1:11" ht="12.75">
      <c r="A8" s="228"/>
      <c r="B8" s="69" t="s">
        <v>8</v>
      </c>
      <c r="C8" s="191">
        <v>2</v>
      </c>
      <c r="D8" s="147">
        <f t="shared" si="0"/>
        <v>1.1764705882352942</v>
      </c>
      <c r="E8" s="147">
        <f t="shared" si="1"/>
        <v>0.2766251728907331</v>
      </c>
      <c r="F8" s="191"/>
      <c r="G8" s="147">
        <f t="shared" si="2"/>
        <v>0</v>
      </c>
      <c r="H8" s="147">
        <f t="shared" si="3"/>
        <v>0</v>
      </c>
      <c r="I8" s="137">
        <f t="shared" si="4"/>
        <v>2</v>
      </c>
      <c r="J8" s="147">
        <f t="shared" si="5"/>
        <v>0.159655144887044</v>
      </c>
      <c r="K8" s="147">
        <f t="shared" si="6"/>
        <v>0.04279905842071474</v>
      </c>
    </row>
    <row r="9" spans="1:11" ht="16.5" customHeight="1" thickBot="1">
      <c r="A9" s="227" t="s">
        <v>9</v>
      </c>
      <c r="B9" s="36" t="s">
        <v>10</v>
      </c>
      <c r="C9" s="82">
        <v>5</v>
      </c>
      <c r="D9" s="45">
        <f t="shared" si="0"/>
        <v>2.9411764705882355</v>
      </c>
      <c r="E9" s="45">
        <f t="shared" si="1"/>
        <v>0.6915629322268326</v>
      </c>
      <c r="F9" s="82">
        <v>97</v>
      </c>
      <c r="G9" s="45">
        <f t="shared" si="2"/>
        <v>8.959083772051352</v>
      </c>
      <c r="H9" s="45">
        <f t="shared" si="3"/>
        <v>2.4556962025316458</v>
      </c>
      <c r="I9" s="119">
        <f t="shared" si="4"/>
        <v>102</v>
      </c>
      <c r="J9" s="45">
        <f t="shared" si="5"/>
        <v>8.142412389239244</v>
      </c>
      <c r="K9" s="45">
        <f t="shared" si="6"/>
        <v>2.182751979456452</v>
      </c>
    </row>
    <row r="10" spans="1:11" ht="12.75">
      <c r="A10" s="228"/>
      <c r="B10" s="69" t="s">
        <v>11</v>
      </c>
      <c r="C10" s="191">
        <v>1</v>
      </c>
      <c r="D10" s="147">
        <f t="shared" si="0"/>
        <v>0.5882352941176471</v>
      </c>
      <c r="E10" s="147">
        <f t="shared" si="1"/>
        <v>0.13831258644536654</v>
      </c>
      <c r="F10" s="191">
        <v>42</v>
      </c>
      <c r="G10" s="147">
        <f t="shared" si="2"/>
        <v>3.8791909116098644</v>
      </c>
      <c r="H10" s="147">
        <f t="shared" si="3"/>
        <v>1.0632911392405062</v>
      </c>
      <c r="I10" s="137">
        <f t="shared" si="4"/>
        <v>43</v>
      </c>
      <c r="J10" s="147">
        <f t="shared" si="5"/>
        <v>3.4325856150714458</v>
      </c>
      <c r="K10" s="147">
        <f t="shared" si="6"/>
        <v>0.920179756045367</v>
      </c>
    </row>
    <row r="11" spans="1:11" ht="15.75" customHeight="1">
      <c r="A11" s="16" t="s">
        <v>12</v>
      </c>
      <c r="B11" s="11" t="s">
        <v>13</v>
      </c>
      <c r="C11" s="61">
        <v>8</v>
      </c>
      <c r="D11" s="43">
        <f t="shared" si="0"/>
        <v>4.705882352941177</v>
      </c>
      <c r="E11" s="43">
        <f t="shared" si="1"/>
        <v>1.1065006915629323</v>
      </c>
      <c r="F11" s="61">
        <v>15</v>
      </c>
      <c r="G11" s="43">
        <f t="shared" si="2"/>
        <v>1.3854253255749516</v>
      </c>
      <c r="H11" s="43">
        <f t="shared" si="3"/>
        <v>0.379746835443038</v>
      </c>
      <c r="I11" s="120">
        <f t="shared" si="4"/>
        <v>23</v>
      </c>
      <c r="J11" s="43">
        <f t="shared" si="5"/>
        <v>1.8360341662010058</v>
      </c>
      <c r="K11" s="43">
        <f t="shared" si="6"/>
        <v>0.4921891718382196</v>
      </c>
    </row>
    <row r="12" spans="1:11" ht="24.75" customHeight="1" thickBot="1">
      <c r="A12" s="227" t="s">
        <v>14</v>
      </c>
      <c r="B12" s="36" t="s">
        <v>63</v>
      </c>
      <c r="C12" s="82">
        <v>5</v>
      </c>
      <c r="D12" s="171">
        <f t="shared" si="0"/>
        <v>2.9411764705882355</v>
      </c>
      <c r="E12" s="171">
        <f t="shared" si="1"/>
        <v>0.6915629322268326</v>
      </c>
      <c r="F12" s="82">
        <v>159</v>
      </c>
      <c r="G12" s="171">
        <f t="shared" si="2"/>
        <v>14.685508451094487</v>
      </c>
      <c r="H12" s="171">
        <f t="shared" si="3"/>
        <v>4.025316455696203</v>
      </c>
      <c r="I12" s="119">
        <f t="shared" si="4"/>
        <v>164</v>
      </c>
      <c r="J12" s="171">
        <f t="shared" si="5"/>
        <v>13.091721880737607</v>
      </c>
      <c r="K12" s="171">
        <f t="shared" si="6"/>
        <v>3.509522790498609</v>
      </c>
    </row>
    <row r="13" spans="1:11" ht="12.75">
      <c r="A13" s="228"/>
      <c r="B13" s="129" t="s">
        <v>16</v>
      </c>
      <c r="C13" s="191"/>
      <c r="D13" s="147">
        <f t="shared" si="0"/>
        <v>0</v>
      </c>
      <c r="E13" s="147">
        <f t="shared" si="1"/>
        <v>0</v>
      </c>
      <c r="F13" s="191">
        <v>107</v>
      </c>
      <c r="G13" s="147">
        <f t="shared" si="2"/>
        <v>9.882700655767987</v>
      </c>
      <c r="H13" s="147">
        <f t="shared" si="3"/>
        <v>2.7088607594936707</v>
      </c>
      <c r="I13" s="137">
        <f t="shared" si="4"/>
        <v>107</v>
      </c>
      <c r="J13" s="147">
        <f t="shared" si="5"/>
        <v>8.541550251456853</v>
      </c>
      <c r="K13" s="147">
        <f t="shared" si="6"/>
        <v>2.289749625508239</v>
      </c>
    </row>
    <row r="14" spans="1:11" ht="14.25">
      <c r="A14" s="14" t="s">
        <v>17</v>
      </c>
      <c r="B14" s="13" t="s">
        <v>18</v>
      </c>
      <c r="C14" s="61">
        <v>26</v>
      </c>
      <c r="D14" s="172">
        <f t="shared" si="0"/>
        <v>15.294117647058824</v>
      </c>
      <c r="E14" s="172">
        <f t="shared" si="1"/>
        <v>3.59612724757953</v>
      </c>
      <c r="F14" s="61">
        <v>195</v>
      </c>
      <c r="G14" s="172">
        <f t="shared" si="2"/>
        <v>18.01052923247437</v>
      </c>
      <c r="H14" s="172">
        <f t="shared" si="3"/>
        <v>4.936708860759493</v>
      </c>
      <c r="I14" s="120">
        <f t="shared" si="4"/>
        <v>221</v>
      </c>
      <c r="J14" s="172">
        <f t="shared" si="5"/>
        <v>17.64189351001836</v>
      </c>
      <c r="K14" s="172">
        <f t="shared" si="6"/>
        <v>4.729295955488979</v>
      </c>
    </row>
    <row r="15" spans="1:11" ht="14.25">
      <c r="A15" s="14" t="s">
        <v>19</v>
      </c>
      <c r="B15" s="13" t="s">
        <v>20</v>
      </c>
      <c r="C15" s="61">
        <v>3</v>
      </c>
      <c r="D15" s="172">
        <f t="shared" si="0"/>
        <v>1.7647058823529411</v>
      </c>
      <c r="E15" s="172">
        <f t="shared" si="1"/>
        <v>0.4149377593360996</v>
      </c>
      <c r="F15" s="61">
        <v>131</v>
      </c>
      <c r="G15" s="172">
        <f t="shared" si="2"/>
        <v>12.09938117668791</v>
      </c>
      <c r="H15" s="172">
        <f t="shared" si="3"/>
        <v>3.3164556962025316</v>
      </c>
      <c r="I15" s="120">
        <f t="shared" si="4"/>
        <v>134</v>
      </c>
      <c r="J15" s="172">
        <f t="shared" si="5"/>
        <v>10.696894707431946</v>
      </c>
      <c r="K15" s="172">
        <f t="shared" si="6"/>
        <v>2.867536914187888</v>
      </c>
    </row>
    <row r="16" spans="1:11" ht="14.25">
      <c r="A16" s="16" t="s">
        <v>21</v>
      </c>
      <c r="B16" s="46" t="s">
        <v>22</v>
      </c>
      <c r="C16" s="61">
        <v>34</v>
      </c>
      <c r="D16" s="172">
        <f t="shared" si="0"/>
        <v>20</v>
      </c>
      <c r="E16" s="172">
        <f t="shared" si="1"/>
        <v>4.702627939142462</v>
      </c>
      <c r="F16" s="61">
        <v>145</v>
      </c>
      <c r="G16" s="172">
        <f t="shared" si="2"/>
        <v>13.392444813891197</v>
      </c>
      <c r="H16" s="172">
        <f t="shared" si="3"/>
        <v>3.670886075949367</v>
      </c>
      <c r="I16" s="120">
        <f t="shared" si="4"/>
        <v>179</v>
      </c>
      <c r="J16" s="172">
        <f t="shared" si="5"/>
        <v>14.289135467390437</v>
      </c>
      <c r="K16" s="172">
        <f t="shared" si="6"/>
        <v>3.8305157286539697</v>
      </c>
    </row>
    <row r="17" spans="1:11" ht="14.25">
      <c r="A17" s="14" t="s">
        <v>23</v>
      </c>
      <c r="B17" s="13" t="s">
        <v>24</v>
      </c>
      <c r="C17" s="61">
        <v>39</v>
      </c>
      <c r="D17" s="172">
        <f t="shared" si="0"/>
        <v>22.941176470588236</v>
      </c>
      <c r="E17" s="172">
        <f t="shared" si="1"/>
        <v>5.394190871369295</v>
      </c>
      <c r="F17" s="61">
        <v>109</v>
      </c>
      <c r="G17" s="172">
        <f t="shared" si="2"/>
        <v>10.067424032511314</v>
      </c>
      <c r="H17" s="172">
        <f t="shared" si="3"/>
        <v>2.759493670886076</v>
      </c>
      <c r="I17" s="120">
        <f t="shared" si="4"/>
        <v>148</v>
      </c>
      <c r="J17" s="172">
        <f t="shared" si="5"/>
        <v>11.814480721641255</v>
      </c>
      <c r="K17" s="172">
        <f t="shared" si="6"/>
        <v>3.167130323132891</v>
      </c>
    </row>
    <row r="18" spans="1:11" ht="18" customHeight="1" thickBot="1">
      <c r="A18" s="222" t="s">
        <v>25</v>
      </c>
      <c r="B18" s="72" t="s">
        <v>26</v>
      </c>
      <c r="C18" s="82">
        <v>2</v>
      </c>
      <c r="D18" s="171">
        <f t="shared" si="0"/>
        <v>1.1764705882352942</v>
      </c>
      <c r="E18" s="171">
        <f t="shared" si="1"/>
        <v>0.2766251728907331</v>
      </c>
      <c r="F18" s="82">
        <v>972</v>
      </c>
      <c r="G18" s="171">
        <f t="shared" si="2"/>
        <v>89.77556109725685</v>
      </c>
      <c r="H18" s="171">
        <f t="shared" si="3"/>
        <v>24.60759493670886</v>
      </c>
      <c r="I18" s="119">
        <f t="shared" si="4"/>
        <v>974</v>
      </c>
      <c r="J18" s="171">
        <f t="shared" si="5"/>
        <v>77.75205555999042</v>
      </c>
      <c r="K18" s="171">
        <f t="shared" si="6"/>
        <v>20.84314145088808</v>
      </c>
    </row>
    <row r="19" spans="1:11" ht="12.75">
      <c r="A19" s="223"/>
      <c r="B19" s="69" t="s">
        <v>27</v>
      </c>
      <c r="C19" s="191"/>
      <c r="D19" s="147">
        <f t="shared" si="0"/>
        <v>0</v>
      </c>
      <c r="E19" s="147">
        <f t="shared" si="1"/>
        <v>0</v>
      </c>
      <c r="F19" s="191">
        <v>690</v>
      </c>
      <c r="G19" s="147">
        <f t="shared" si="2"/>
        <v>63.72956497644777</v>
      </c>
      <c r="H19" s="147">
        <f t="shared" si="3"/>
        <v>17.468354430379748</v>
      </c>
      <c r="I19" s="137">
        <f t="shared" si="4"/>
        <v>690</v>
      </c>
      <c r="J19" s="147">
        <f t="shared" si="5"/>
        <v>55.08102498603017</v>
      </c>
      <c r="K19" s="147">
        <f t="shared" si="6"/>
        <v>14.765675155146587</v>
      </c>
    </row>
    <row r="20" spans="1:11" ht="12.75">
      <c r="A20" s="223"/>
      <c r="B20" s="130" t="s">
        <v>56</v>
      </c>
      <c r="C20" s="195"/>
      <c r="D20" s="146">
        <f t="shared" si="0"/>
        <v>0</v>
      </c>
      <c r="E20" s="146">
        <f t="shared" si="1"/>
        <v>0</v>
      </c>
      <c r="F20" s="195">
        <v>77</v>
      </c>
      <c r="G20" s="146">
        <f t="shared" si="2"/>
        <v>7.111850004618084</v>
      </c>
      <c r="H20" s="146">
        <f t="shared" si="3"/>
        <v>1.9493670886075949</v>
      </c>
      <c r="I20" s="134">
        <f t="shared" si="4"/>
        <v>77</v>
      </c>
      <c r="J20" s="146">
        <f t="shared" si="5"/>
        <v>6.146723078151194</v>
      </c>
      <c r="K20" s="146">
        <f t="shared" si="6"/>
        <v>1.6477637491975177</v>
      </c>
    </row>
    <row r="21" spans="1:11" ht="12.75">
      <c r="A21" s="224"/>
      <c r="B21" s="131" t="s">
        <v>28</v>
      </c>
      <c r="C21" s="195">
        <v>1</v>
      </c>
      <c r="D21" s="146">
        <f t="shared" si="0"/>
        <v>0.5882352941176471</v>
      </c>
      <c r="E21" s="146">
        <f t="shared" si="1"/>
        <v>0.13831258644536654</v>
      </c>
      <c r="F21" s="195">
        <v>45</v>
      </c>
      <c r="G21" s="146">
        <f t="shared" si="2"/>
        <v>4.156275976724855</v>
      </c>
      <c r="H21" s="146">
        <f t="shared" si="3"/>
        <v>1.139240506329114</v>
      </c>
      <c r="I21" s="134">
        <f t="shared" si="4"/>
        <v>46</v>
      </c>
      <c r="J21" s="146">
        <f t="shared" si="5"/>
        <v>3.6720683324020116</v>
      </c>
      <c r="K21" s="146">
        <f t="shared" si="6"/>
        <v>0.9843783436764392</v>
      </c>
    </row>
    <row r="22" spans="1:11" ht="17.25" customHeight="1" thickBot="1">
      <c r="A22" s="222" t="s">
        <v>29</v>
      </c>
      <c r="B22" s="72" t="s">
        <v>30</v>
      </c>
      <c r="C22" s="82">
        <v>264</v>
      </c>
      <c r="D22" s="171">
        <f t="shared" si="0"/>
        <v>155.2941176470588</v>
      </c>
      <c r="E22" s="171">
        <f t="shared" si="1"/>
        <v>36.51452282157676</v>
      </c>
      <c r="F22" s="82">
        <v>372</v>
      </c>
      <c r="G22" s="171">
        <f t="shared" si="2"/>
        <v>34.3585480742588</v>
      </c>
      <c r="H22" s="171">
        <f t="shared" si="3"/>
        <v>9.417721518987342</v>
      </c>
      <c r="I22" s="119">
        <f t="shared" si="4"/>
        <v>636</v>
      </c>
      <c r="J22" s="171">
        <f t="shared" si="5"/>
        <v>50.770336074079985</v>
      </c>
      <c r="K22" s="171">
        <f t="shared" si="6"/>
        <v>13.61010057778729</v>
      </c>
    </row>
    <row r="23" spans="1:11" ht="12.75">
      <c r="A23" s="223"/>
      <c r="B23" s="69" t="s">
        <v>31</v>
      </c>
      <c r="C23" s="191">
        <v>124</v>
      </c>
      <c r="D23" s="147">
        <f t="shared" si="0"/>
        <v>72.94117647058823</v>
      </c>
      <c r="E23" s="147">
        <f t="shared" si="1"/>
        <v>17.15076071922545</v>
      </c>
      <c r="F23" s="191">
        <v>63</v>
      </c>
      <c r="G23" s="147">
        <f t="shared" si="2"/>
        <v>5.818786367414797</v>
      </c>
      <c r="H23" s="147">
        <f t="shared" si="3"/>
        <v>1.5949367088607596</v>
      </c>
      <c r="I23" s="137">
        <f t="shared" si="4"/>
        <v>187</v>
      </c>
      <c r="J23" s="147">
        <f t="shared" si="5"/>
        <v>14.927756046938613</v>
      </c>
      <c r="K23" s="147">
        <f t="shared" si="6"/>
        <v>4.001711962336828</v>
      </c>
    </row>
    <row r="24" spans="1:11" ht="12.75">
      <c r="A24" s="223"/>
      <c r="B24" s="132" t="s">
        <v>53</v>
      </c>
      <c r="C24" s="195">
        <v>26</v>
      </c>
      <c r="D24" s="146">
        <f t="shared" si="0"/>
        <v>15.294117647058824</v>
      </c>
      <c r="E24" s="146">
        <f t="shared" si="1"/>
        <v>3.59612724757953</v>
      </c>
      <c r="F24" s="195">
        <v>39</v>
      </c>
      <c r="G24" s="146">
        <f t="shared" si="2"/>
        <v>3.602105846494874</v>
      </c>
      <c r="H24" s="146">
        <f t="shared" si="3"/>
        <v>0.9873417721518988</v>
      </c>
      <c r="I24" s="134">
        <f t="shared" si="4"/>
        <v>65</v>
      </c>
      <c r="J24" s="146">
        <f t="shared" si="5"/>
        <v>5.1887922088289296</v>
      </c>
      <c r="K24" s="146">
        <f t="shared" si="6"/>
        <v>1.3909693986732292</v>
      </c>
    </row>
    <row r="25" spans="1:11" ht="12.75">
      <c r="A25" s="224"/>
      <c r="B25" s="132" t="s">
        <v>54</v>
      </c>
      <c r="C25" s="195">
        <v>63</v>
      </c>
      <c r="D25" s="146">
        <f t="shared" si="0"/>
        <v>37.05882352941177</v>
      </c>
      <c r="E25" s="146">
        <f t="shared" si="1"/>
        <v>8.71369294605809</v>
      </c>
      <c r="F25" s="195">
        <v>79</v>
      </c>
      <c r="G25" s="146">
        <f t="shared" si="2"/>
        <v>7.296573381361411</v>
      </c>
      <c r="H25" s="146">
        <f t="shared" si="3"/>
        <v>2</v>
      </c>
      <c r="I25" s="134">
        <f t="shared" si="4"/>
        <v>142</v>
      </c>
      <c r="J25" s="146">
        <f t="shared" si="5"/>
        <v>11.335515286980122</v>
      </c>
      <c r="K25" s="146">
        <f t="shared" si="6"/>
        <v>3.038733147870747</v>
      </c>
    </row>
    <row r="26" spans="1:11" ht="14.25" customHeight="1">
      <c r="A26" s="16" t="s">
        <v>32</v>
      </c>
      <c r="B26" s="11" t="s">
        <v>33</v>
      </c>
      <c r="C26" s="61">
        <v>17</v>
      </c>
      <c r="D26" s="172">
        <f t="shared" si="0"/>
        <v>10</v>
      </c>
      <c r="E26" s="172">
        <f t="shared" si="1"/>
        <v>2.351313969571231</v>
      </c>
      <c r="F26" s="61">
        <v>233</v>
      </c>
      <c r="G26" s="172">
        <f t="shared" si="2"/>
        <v>21.52027339059758</v>
      </c>
      <c r="H26" s="172">
        <f t="shared" si="3"/>
        <v>5.89873417721519</v>
      </c>
      <c r="I26" s="120">
        <f t="shared" si="4"/>
        <v>250</v>
      </c>
      <c r="J26" s="172">
        <f t="shared" si="5"/>
        <v>19.956893110880497</v>
      </c>
      <c r="K26" s="172">
        <f t="shared" si="6"/>
        <v>5.349882302589343</v>
      </c>
    </row>
    <row r="27" spans="1:11" ht="15.75" customHeight="1">
      <c r="A27" s="16" t="s">
        <v>34</v>
      </c>
      <c r="B27" s="11" t="s">
        <v>35</v>
      </c>
      <c r="C27" s="61">
        <v>54</v>
      </c>
      <c r="D27" s="172">
        <f t="shared" si="0"/>
        <v>31.764705882352942</v>
      </c>
      <c r="E27" s="172">
        <f t="shared" si="1"/>
        <v>7.468879668049793</v>
      </c>
      <c r="F27" s="61">
        <v>122</v>
      </c>
      <c r="G27" s="172">
        <f t="shared" si="2"/>
        <v>11.268125981342939</v>
      </c>
      <c r="H27" s="172">
        <f t="shared" si="3"/>
        <v>3.088607594936709</v>
      </c>
      <c r="I27" s="120">
        <f t="shared" si="4"/>
        <v>176</v>
      </c>
      <c r="J27" s="172">
        <f t="shared" si="5"/>
        <v>14.04965275005987</v>
      </c>
      <c r="K27" s="172">
        <f t="shared" si="6"/>
        <v>3.7663171410228973</v>
      </c>
    </row>
    <row r="28" spans="1:11" ht="16.5" customHeight="1">
      <c r="A28" s="16" t="s">
        <v>36</v>
      </c>
      <c r="B28" s="11" t="s">
        <v>66</v>
      </c>
      <c r="C28" s="61">
        <v>7</v>
      </c>
      <c r="D28" s="172">
        <f t="shared" si="0"/>
        <v>4.117647058823529</v>
      </c>
      <c r="E28" s="172">
        <f t="shared" si="1"/>
        <v>0.9681881051175657</v>
      </c>
      <c r="F28" s="61">
        <v>256</v>
      </c>
      <c r="G28" s="172">
        <f t="shared" si="2"/>
        <v>23.64459222314584</v>
      </c>
      <c r="H28" s="172">
        <f t="shared" si="3"/>
        <v>6.481012658227848</v>
      </c>
      <c r="I28" s="120">
        <f t="shared" si="4"/>
        <v>263</v>
      </c>
      <c r="J28" s="172">
        <f t="shared" si="5"/>
        <v>20.994651552646285</v>
      </c>
      <c r="K28" s="172">
        <f t="shared" si="6"/>
        <v>5.628076182323989</v>
      </c>
    </row>
    <row r="29" spans="1:11" ht="17.25" customHeight="1" thickBot="1">
      <c r="A29" s="227" t="s">
        <v>38</v>
      </c>
      <c r="B29" s="72" t="s">
        <v>39</v>
      </c>
      <c r="C29" s="82">
        <v>48</v>
      </c>
      <c r="D29" s="171">
        <f t="shared" si="0"/>
        <v>28.235294117647058</v>
      </c>
      <c r="E29" s="171">
        <f t="shared" si="1"/>
        <v>6.639004149377594</v>
      </c>
      <c r="F29" s="82">
        <v>511</v>
      </c>
      <c r="G29" s="171">
        <f t="shared" si="2"/>
        <v>47.19682275792002</v>
      </c>
      <c r="H29" s="171">
        <f t="shared" si="3"/>
        <v>12.936708860759493</v>
      </c>
      <c r="I29" s="119">
        <f t="shared" si="4"/>
        <v>559</v>
      </c>
      <c r="J29" s="171">
        <f t="shared" si="5"/>
        <v>44.623612995928795</v>
      </c>
      <c r="K29" s="171">
        <f t="shared" si="6"/>
        <v>11.962336828589772</v>
      </c>
    </row>
    <row r="30" spans="1:11" ht="14.25" customHeight="1">
      <c r="A30" s="228"/>
      <c r="B30" s="129" t="s">
        <v>40</v>
      </c>
      <c r="C30" s="191">
        <v>25</v>
      </c>
      <c r="D30" s="147">
        <f t="shared" si="0"/>
        <v>14.705882352941176</v>
      </c>
      <c r="E30" s="147">
        <f t="shared" si="1"/>
        <v>3.4578146611341634</v>
      </c>
      <c r="F30" s="191">
        <v>142</v>
      </c>
      <c r="G30" s="147">
        <f t="shared" si="2"/>
        <v>13.115359748776207</v>
      </c>
      <c r="H30" s="147">
        <f t="shared" si="3"/>
        <v>3.5949367088607596</v>
      </c>
      <c r="I30" s="137">
        <f t="shared" si="4"/>
        <v>167</v>
      </c>
      <c r="J30" s="147">
        <f t="shared" si="5"/>
        <v>13.331204598068172</v>
      </c>
      <c r="K30" s="147">
        <f t="shared" si="6"/>
        <v>3.5737213781296813</v>
      </c>
    </row>
    <row r="31" spans="1:11" ht="14.25">
      <c r="A31" s="16" t="s">
        <v>41</v>
      </c>
      <c r="B31" s="11" t="s">
        <v>42</v>
      </c>
      <c r="C31" s="61"/>
      <c r="D31" s="172">
        <f t="shared" si="0"/>
        <v>0</v>
      </c>
      <c r="E31" s="172">
        <f t="shared" si="1"/>
        <v>0</v>
      </c>
      <c r="F31" s="61">
        <v>12</v>
      </c>
      <c r="G31" s="172">
        <f t="shared" si="2"/>
        <v>1.1083402604599613</v>
      </c>
      <c r="H31" s="172">
        <f t="shared" si="3"/>
        <v>0.3037974683544304</v>
      </c>
      <c r="I31" s="120">
        <f t="shared" si="4"/>
        <v>12</v>
      </c>
      <c r="J31" s="172">
        <f t="shared" si="5"/>
        <v>0.9579308693222639</v>
      </c>
      <c r="K31" s="172">
        <f t="shared" si="6"/>
        <v>0.25679435052428845</v>
      </c>
    </row>
    <row r="32" spans="1:11" ht="14.25">
      <c r="A32" s="16" t="s">
        <v>43</v>
      </c>
      <c r="B32" s="11" t="s">
        <v>44</v>
      </c>
      <c r="C32" s="61"/>
      <c r="D32" s="172">
        <f t="shared" si="0"/>
        <v>0</v>
      </c>
      <c r="E32" s="172">
        <f t="shared" si="1"/>
        <v>0</v>
      </c>
      <c r="F32" s="61"/>
      <c r="G32" s="172">
        <f t="shared" si="2"/>
        <v>0</v>
      </c>
      <c r="H32" s="172">
        <f t="shared" si="3"/>
        <v>0</v>
      </c>
      <c r="I32" s="120">
        <f t="shared" si="4"/>
        <v>0</v>
      </c>
      <c r="J32" s="172">
        <f t="shared" si="5"/>
        <v>0</v>
      </c>
      <c r="K32" s="172">
        <f t="shared" si="6"/>
        <v>0</v>
      </c>
    </row>
    <row r="33" spans="1:11" ht="14.25">
      <c r="A33" s="16" t="s">
        <v>45</v>
      </c>
      <c r="B33" s="11" t="s">
        <v>46</v>
      </c>
      <c r="C33" s="61">
        <v>3</v>
      </c>
      <c r="D33" s="172">
        <f t="shared" si="0"/>
        <v>1.7647058823529411</v>
      </c>
      <c r="E33" s="172">
        <f t="shared" si="1"/>
        <v>0.4149377593360996</v>
      </c>
      <c r="F33" s="61"/>
      <c r="G33" s="172">
        <f t="shared" si="2"/>
        <v>0</v>
      </c>
      <c r="H33" s="172">
        <f t="shared" si="3"/>
        <v>0</v>
      </c>
      <c r="I33" s="120">
        <f t="shared" si="4"/>
        <v>3</v>
      </c>
      <c r="J33" s="172">
        <f t="shared" si="5"/>
        <v>0.23948271733056598</v>
      </c>
      <c r="K33" s="172">
        <f t="shared" si="6"/>
        <v>0.06419858763107211</v>
      </c>
    </row>
    <row r="34" spans="1:11" ht="14.25">
      <c r="A34" s="16" t="s">
        <v>47</v>
      </c>
      <c r="B34" s="11" t="s">
        <v>48</v>
      </c>
      <c r="C34" s="61">
        <v>69</v>
      </c>
      <c r="D34" s="172">
        <f t="shared" si="0"/>
        <v>40.588235294117645</v>
      </c>
      <c r="E34" s="172">
        <f t="shared" si="1"/>
        <v>9.54356846473029</v>
      </c>
      <c r="F34" s="61">
        <v>86</v>
      </c>
      <c r="G34" s="172">
        <f t="shared" si="2"/>
        <v>7.943105199963055</v>
      </c>
      <c r="H34" s="172">
        <f t="shared" si="3"/>
        <v>2.1772151898734178</v>
      </c>
      <c r="I34" s="120">
        <f t="shared" si="4"/>
        <v>155</v>
      </c>
      <c r="J34" s="172">
        <f t="shared" si="5"/>
        <v>12.37327372874591</v>
      </c>
      <c r="K34" s="172">
        <f t="shared" si="6"/>
        <v>3.316927027605393</v>
      </c>
    </row>
    <row r="35" spans="1:11" ht="15" thickBot="1">
      <c r="A35" s="35" t="s">
        <v>49</v>
      </c>
      <c r="B35" s="36" t="s">
        <v>50</v>
      </c>
      <c r="C35" s="82">
        <v>36</v>
      </c>
      <c r="D35" s="171">
        <f t="shared" si="0"/>
        <v>21.176470588235293</v>
      </c>
      <c r="E35" s="171">
        <f t="shared" si="1"/>
        <v>4.979253112033195</v>
      </c>
      <c r="F35" s="82">
        <v>193</v>
      </c>
      <c r="G35" s="171">
        <f t="shared" si="2"/>
        <v>17.825805855731044</v>
      </c>
      <c r="H35" s="171">
        <f t="shared" si="3"/>
        <v>4.886075949367089</v>
      </c>
      <c r="I35" s="119">
        <f t="shared" si="4"/>
        <v>229</v>
      </c>
      <c r="J35" s="171">
        <f t="shared" si="5"/>
        <v>18.280514089566537</v>
      </c>
      <c r="K35" s="171">
        <f t="shared" si="6"/>
        <v>4.900492189171838</v>
      </c>
    </row>
    <row r="36" spans="1:11" ht="15">
      <c r="A36" s="264" t="s">
        <v>51</v>
      </c>
      <c r="B36" s="265"/>
      <c r="C36" s="202">
        <f>C7+C9+C11+C12+SUM(C14:C18)+C22+SUM(C26:C29)+SUM(C31:C35)</f>
        <v>723</v>
      </c>
      <c r="D36" s="44">
        <f t="shared" si="0"/>
        <v>425.29411764705884</v>
      </c>
      <c r="E36" s="44">
        <f t="shared" si="1"/>
        <v>100</v>
      </c>
      <c r="F36" s="202">
        <f>F7+F9+F11+F12+SUM(F14:F18)+F22+SUM(F26:F29)+SUM(F31:F35)</f>
        <v>3950</v>
      </c>
      <c r="G36" s="44">
        <f t="shared" si="2"/>
        <v>364.82866906807055</v>
      </c>
      <c r="H36" s="44">
        <f t="shared" si="3"/>
        <v>100</v>
      </c>
      <c r="I36" s="160">
        <f t="shared" si="4"/>
        <v>4673</v>
      </c>
      <c r="J36" s="44">
        <f t="shared" si="5"/>
        <v>373.03424602857825</v>
      </c>
      <c r="K36" s="44">
        <f t="shared" si="6"/>
        <v>100</v>
      </c>
    </row>
    <row r="37" ht="12.75">
      <c r="B37" s="216"/>
    </row>
    <row r="38" ht="12.75">
      <c r="B38" s="216" t="s">
        <v>79</v>
      </c>
    </row>
  </sheetData>
  <sheetProtection/>
  <mergeCells count="10">
    <mergeCell ref="A22:A25"/>
    <mergeCell ref="A29:A30"/>
    <mergeCell ref="A2:K2"/>
    <mergeCell ref="A36:B36"/>
    <mergeCell ref="A5:A6"/>
    <mergeCell ref="B5:B6"/>
    <mergeCell ref="A7:A8"/>
    <mergeCell ref="A9:A10"/>
    <mergeCell ref="A12:A13"/>
    <mergeCell ref="A18:A21"/>
  </mergeCells>
  <printOptions horizontalCentered="1" verticalCentered="1"/>
  <pageMargins left="0.7480314960629921" right="0.7480314960629921" top="0.15748031496062992" bottom="0.3937007874015748" header="0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2:K39"/>
  <sheetViews>
    <sheetView zoomScalePageLayoutView="0" workbookViewId="0" topLeftCell="B1">
      <selection activeCell="F18" sqref="F18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10.421875" style="5" customWidth="1"/>
    <col min="4" max="4" width="9.421875" style="0" customWidth="1"/>
    <col min="6" max="6" width="11.57421875" style="5" customWidth="1"/>
    <col min="7" max="7" width="9.421875" style="0" customWidth="1"/>
    <col min="9" max="9" width="10.57421875" style="5" customWidth="1"/>
    <col min="10" max="10" width="9.28125" style="0" customWidth="1"/>
    <col min="11" max="11" width="8.00390625" style="0" customWidth="1"/>
  </cols>
  <sheetData>
    <row r="1" ht="10.5" customHeight="1"/>
    <row r="2" spans="1:11" ht="12.75">
      <c r="A2" s="232" t="s">
        <v>74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9.75" customHeight="1">
      <c r="A3" s="1"/>
      <c r="B3" s="1"/>
      <c r="C3" s="203"/>
      <c r="D3" s="1"/>
      <c r="E3" s="1"/>
      <c r="F3" s="203"/>
      <c r="G3" s="1"/>
      <c r="H3" s="3"/>
      <c r="I3" s="164"/>
      <c r="J3" s="3"/>
      <c r="K3" s="3"/>
    </row>
    <row r="4" spans="1:10" ht="11.25" customHeight="1">
      <c r="A4" s="4"/>
      <c r="D4" s="6">
        <v>3349</v>
      </c>
      <c r="E4" s="5"/>
      <c r="G4" s="5">
        <v>18573</v>
      </c>
      <c r="H4" s="5"/>
      <c r="J4" s="6">
        <f>SUM(D4:G4)</f>
        <v>21922</v>
      </c>
    </row>
    <row r="5" spans="1:11" ht="12.75">
      <c r="A5" s="266" t="s">
        <v>57</v>
      </c>
      <c r="B5" s="233" t="s">
        <v>55</v>
      </c>
      <c r="C5" s="161" t="s">
        <v>0</v>
      </c>
      <c r="D5" s="9"/>
      <c r="E5" s="10"/>
      <c r="F5" s="161" t="s">
        <v>1</v>
      </c>
      <c r="G5" s="9"/>
      <c r="H5" s="10"/>
      <c r="I5" s="161" t="s">
        <v>2</v>
      </c>
      <c r="J5" s="9"/>
      <c r="K5" s="10"/>
    </row>
    <row r="6" spans="1:11" ht="27" customHeight="1">
      <c r="A6" s="267"/>
      <c r="B6" s="234"/>
      <c r="C6" s="162" t="s">
        <v>3</v>
      </c>
      <c r="D6" s="30" t="s">
        <v>4</v>
      </c>
      <c r="E6" s="30" t="s">
        <v>5</v>
      </c>
      <c r="F6" s="162" t="s">
        <v>3</v>
      </c>
      <c r="G6" s="30" t="s">
        <v>4</v>
      </c>
      <c r="H6" s="30" t="s">
        <v>5</v>
      </c>
      <c r="I6" s="162" t="s">
        <v>3</v>
      </c>
      <c r="J6" s="30" t="s">
        <v>4</v>
      </c>
      <c r="K6" s="30" t="s">
        <v>5</v>
      </c>
    </row>
    <row r="7" spans="1:11" ht="16.5" customHeight="1" thickBot="1">
      <c r="A7" s="227" t="s">
        <v>6</v>
      </c>
      <c r="B7" s="36" t="s">
        <v>7</v>
      </c>
      <c r="C7" s="82">
        <v>4148</v>
      </c>
      <c r="D7" s="60">
        <f aca="true" t="shared" si="0" ref="D7:D36">C7*1000/$D$4</f>
        <v>1238.5786802030457</v>
      </c>
      <c r="E7" s="60">
        <f aca="true" t="shared" si="1" ref="E7:E36">C7*100/C$36</f>
        <v>20.65634181564663</v>
      </c>
      <c r="F7" s="82">
        <v>1435</v>
      </c>
      <c r="G7" s="60">
        <f aca="true" t="shared" si="2" ref="G7:G36">F7*1000/$G$4</f>
        <v>77.2626931567329</v>
      </c>
      <c r="H7" s="60">
        <f aca="true" t="shared" si="3" ref="H7:H36">F7*100/F$36</f>
        <v>3.03716559431087</v>
      </c>
      <c r="I7" s="82">
        <f aca="true" t="shared" si="4" ref="I7:I35">C7+F7</f>
        <v>5583</v>
      </c>
      <c r="J7" s="60">
        <f aca="true" t="shared" si="5" ref="J7:J36">I7*1000/$J$4</f>
        <v>254.67566827844175</v>
      </c>
      <c r="K7" s="60">
        <f aca="true" t="shared" si="6" ref="K7:K36">I7*100/I$36</f>
        <v>8.292117809562</v>
      </c>
    </row>
    <row r="8" spans="1:11" ht="12.75" customHeight="1">
      <c r="A8" s="228"/>
      <c r="B8" s="153" t="s">
        <v>8</v>
      </c>
      <c r="C8" s="194">
        <v>434</v>
      </c>
      <c r="D8" s="154">
        <f t="shared" si="0"/>
        <v>129.59092266348165</v>
      </c>
      <c r="E8" s="154">
        <f t="shared" si="1"/>
        <v>2.161246949853095</v>
      </c>
      <c r="F8" s="194">
        <v>80</v>
      </c>
      <c r="G8" s="154">
        <f t="shared" si="2"/>
        <v>4.307327841490335</v>
      </c>
      <c r="H8" s="154">
        <f t="shared" si="3"/>
        <v>0.16931933626820184</v>
      </c>
      <c r="I8" s="90">
        <f t="shared" si="4"/>
        <v>514</v>
      </c>
      <c r="J8" s="154">
        <f t="shared" si="5"/>
        <v>23.446765806039593</v>
      </c>
      <c r="K8" s="154">
        <f t="shared" si="6"/>
        <v>0.763415467332056</v>
      </c>
    </row>
    <row r="9" spans="1:11" ht="17.25" customHeight="1" thickBot="1">
      <c r="A9" s="227" t="s">
        <v>9</v>
      </c>
      <c r="B9" s="36" t="s">
        <v>10</v>
      </c>
      <c r="C9" s="82">
        <v>32</v>
      </c>
      <c r="D9" s="60">
        <f t="shared" si="0"/>
        <v>9.55509107196178</v>
      </c>
      <c r="E9" s="60">
        <f t="shared" si="1"/>
        <v>0.15935461381405308</v>
      </c>
      <c r="F9" s="82">
        <v>705</v>
      </c>
      <c r="G9" s="56">
        <f t="shared" si="2"/>
        <v>37.95832660313358</v>
      </c>
      <c r="H9" s="60">
        <f t="shared" si="3"/>
        <v>1.4921266508635287</v>
      </c>
      <c r="I9" s="82">
        <f t="shared" si="4"/>
        <v>737</v>
      </c>
      <c r="J9" s="60">
        <f t="shared" si="5"/>
        <v>33.61919532889335</v>
      </c>
      <c r="K9" s="60">
        <f t="shared" si="6"/>
        <v>1.0946249016025784</v>
      </c>
    </row>
    <row r="10" spans="1:11" ht="11.25" customHeight="1">
      <c r="A10" s="228"/>
      <c r="B10" s="153" t="s">
        <v>11</v>
      </c>
      <c r="C10" s="196">
        <v>6</v>
      </c>
      <c r="D10" s="92">
        <f t="shared" si="0"/>
        <v>1.7915795759928337</v>
      </c>
      <c r="E10" s="92">
        <f t="shared" si="1"/>
        <v>0.029878990090134953</v>
      </c>
      <c r="F10" s="196">
        <v>372</v>
      </c>
      <c r="G10" s="92">
        <f t="shared" si="2"/>
        <v>20.02907446293006</v>
      </c>
      <c r="H10" s="92">
        <f t="shared" si="3"/>
        <v>0.7873349136471385</v>
      </c>
      <c r="I10" s="88">
        <f t="shared" si="4"/>
        <v>378</v>
      </c>
      <c r="J10" s="92">
        <f t="shared" si="5"/>
        <v>17.242952285375424</v>
      </c>
      <c r="K10" s="92">
        <f t="shared" si="6"/>
        <v>0.5614222697500334</v>
      </c>
    </row>
    <row r="11" spans="1:11" ht="17.25" customHeight="1" thickBot="1">
      <c r="A11" s="16" t="s">
        <v>12</v>
      </c>
      <c r="B11" s="36" t="s">
        <v>13</v>
      </c>
      <c r="C11" s="82">
        <v>61</v>
      </c>
      <c r="D11" s="60">
        <f t="shared" si="0"/>
        <v>18.214392355927142</v>
      </c>
      <c r="E11" s="60">
        <f t="shared" si="1"/>
        <v>0.3037697325830387</v>
      </c>
      <c r="F11" s="82">
        <v>91</v>
      </c>
      <c r="G11" s="60">
        <f t="shared" si="2"/>
        <v>4.899585419695256</v>
      </c>
      <c r="H11" s="60">
        <f t="shared" si="3"/>
        <v>0.1926007450050796</v>
      </c>
      <c r="I11" s="82">
        <f t="shared" si="4"/>
        <v>152</v>
      </c>
      <c r="J11" s="60">
        <f t="shared" si="5"/>
        <v>6.933673934859958</v>
      </c>
      <c r="K11" s="60">
        <f t="shared" si="6"/>
        <v>0.22575710317990763</v>
      </c>
    </row>
    <row r="12" spans="1:11" ht="26.25" thickBot="1">
      <c r="A12" s="227" t="s">
        <v>14</v>
      </c>
      <c r="B12" s="139" t="s">
        <v>63</v>
      </c>
      <c r="C12" s="165">
        <v>37</v>
      </c>
      <c r="D12" s="170">
        <f t="shared" si="0"/>
        <v>11.048074051955808</v>
      </c>
      <c r="E12" s="170">
        <f t="shared" si="1"/>
        <v>0.1842537722224989</v>
      </c>
      <c r="F12" s="165">
        <v>2099</v>
      </c>
      <c r="G12" s="170">
        <f t="shared" si="2"/>
        <v>113.01351424110267</v>
      </c>
      <c r="H12" s="170">
        <f t="shared" si="3"/>
        <v>4.442516085336946</v>
      </c>
      <c r="I12" s="165">
        <f t="shared" si="4"/>
        <v>2136</v>
      </c>
      <c r="J12" s="170">
        <f t="shared" si="5"/>
        <v>97.4363652951373</v>
      </c>
      <c r="K12" s="170">
        <f t="shared" si="6"/>
        <v>3.1724813973176493</v>
      </c>
    </row>
    <row r="13" spans="1:11" ht="12" customHeight="1">
      <c r="A13" s="228"/>
      <c r="B13" s="166" t="s">
        <v>16</v>
      </c>
      <c r="C13" s="196">
        <v>9</v>
      </c>
      <c r="D13" s="92">
        <f t="shared" si="0"/>
        <v>2.6873693639892506</v>
      </c>
      <c r="E13" s="92">
        <f t="shared" si="1"/>
        <v>0.04481848513520243</v>
      </c>
      <c r="F13" s="196">
        <v>1114</v>
      </c>
      <c r="G13" s="92">
        <f t="shared" si="2"/>
        <v>59.97954019275292</v>
      </c>
      <c r="H13" s="92">
        <f t="shared" si="3"/>
        <v>2.3577717575347106</v>
      </c>
      <c r="I13" s="88">
        <f t="shared" si="4"/>
        <v>1123</v>
      </c>
      <c r="J13" s="92">
        <f t="shared" si="5"/>
        <v>51.22707782136666</v>
      </c>
      <c r="K13" s="92">
        <f t="shared" si="6"/>
        <v>1.6679291241515544</v>
      </c>
    </row>
    <row r="14" spans="1:11" ht="14.25" customHeight="1">
      <c r="A14" s="14" t="s">
        <v>17</v>
      </c>
      <c r="B14" s="13" t="s">
        <v>18</v>
      </c>
      <c r="C14" s="61">
        <v>222</v>
      </c>
      <c r="D14" s="20">
        <f t="shared" si="0"/>
        <v>66.28844431173485</v>
      </c>
      <c r="E14" s="20">
        <f t="shared" si="1"/>
        <v>1.1055226333349932</v>
      </c>
      <c r="F14" s="61">
        <v>1604</v>
      </c>
      <c r="G14" s="20">
        <f t="shared" si="2"/>
        <v>86.36192322188123</v>
      </c>
      <c r="H14" s="20">
        <f t="shared" si="3"/>
        <v>3.3948526921774467</v>
      </c>
      <c r="I14" s="61">
        <f t="shared" si="4"/>
        <v>1826</v>
      </c>
      <c r="J14" s="20">
        <f t="shared" si="5"/>
        <v>83.29531977009397</v>
      </c>
      <c r="K14" s="20">
        <f t="shared" si="6"/>
        <v>2.712055726358627</v>
      </c>
    </row>
    <row r="15" spans="1:11" ht="14.25">
      <c r="A15" s="14" t="s">
        <v>19</v>
      </c>
      <c r="B15" s="13" t="s">
        <v>20</v>
      </c>
      <c r="C15" s="61">
        <v>207</v>
      </c>
      <c r="D15" s="20">
        <f t="shared" si="0"/>
        <v>61.80949537175276</v>
      </c>
      <c r="E15" s="20">
        <f t="shared" si="1"/>
        <v>1.030825158109656</v>
      </c>
      <c r="F15" s="61">
        <v>2993</v>
      </c>
      <c r="G15" s="20">
        <f t="shared" si="2"/>
        <v>161.14790286975716</v>
      </c>
      <c r="H15" s="20">
        <f t="shared" si="3"/>
        <v>6.334659668134101</v>
      </c>
      <c r="I15" s="61">
        <f t="shared" si="4"/>
        <v>3200</v>
      </c>
      <c r="J15" s="20">
        <f t="shared" si="5"/>
        <v>145.97208283915703</v>
      </c>
      <c r="K15" s="20">
        <f t="shared" si="6"/>
        <v>4.752781119577002</v>
      </c>
    </row>
    <row r="16" spans="1:11" ht="14.25">
      <c r="A16" s="16" t="s">
        <v>21</v>
      </c>
      <c r="B16" s="11" t="s">
        <v>22</v>
      </c>
      <c r="C16" s="61">
        <v>620</v>
      </c>
      <c r="D16" s="20">
        <f t="shared" si="0"/>
        <v>185.12988951925948</v>
      </c>
      <c r="E16" s="20">
        <f t="shared" si="1"/>
        <v>3.0874956426472786</v>
      </c>
      <c r="F16" s="61">
        <v>3399</v>
      </c>
      <c r="G16" s="20">
        <f t="shared" si="2"/>
        <v>183.00759166532063</v>
      </c>
      <c r="H16" s="20">
        <f t="shared" si="3"/>
        <v>7.193955299695225</v>
      </c>
      <c r="I16" s="61">
        <f t="shared" si="4"/>
        <v>4019</v>
      </c>
      <c r="J16" s="20">
        <f t="shared" si="5"/>
        <v>183.33181279080375</v>
      </c>
      <c r="K16" s="20">
        <f t="shared" si="6"/>
        <v>5.969196037368741</v>
      </c>
    </row>
    <row r="17" spans="1:11" ht="14.25">
      <c r="A17" s="14" t="s">
        <v>23</v>
      </c>
      <c r="B17" s="13" t="s">
        <v>24</v>
      </c>
      <c r="C17" s="61">
        <v>312</v>
      </c>
      <c r="D17" s="20">
        <f t="shared" si="0"/>
        <v>93.16213795162736</v>
      </c>
      <c r="E17" s="20">
        <f t="shared" si="1"/>
        <v>1.5537074846870176</v>
      </c>
      <c r="F17" s="61">
        <v>2146</v>
      </c>
      <c r="G17" s="20">
        <f t="shared" si="2"/>
        <v>115.54406934797825</v>
      </c>
      <c r="H17" s="20">
        <f t="shared" si="3"/>
        <v>4.541991195394514</v>
      </c>
      <c r="I17" s="61">
        <f t="shared" si="4"/>
        <v>2458</v>
      </c>
      <c r="J17" s="20">
        <f t="shared" si="5"/>
        <v>112.12480613082748</v>
      </c>
      <c r="K17" s="20">
        <f t="shared" si="6"/>
        <v>3.650729997475085</v>
      </c>
    </row>
    <row r="18" spans="1:11" ht="18" customHeight="1" thickBot="1">
      <c r="A18" s="222" t="s">
        <v>25</v>
      </c>
      <c r="B18" s="72" t="s">
        <v>26</v>
      </c>
      <c r="C18" s="82">
        <v>63</v>
      </c>
      <c r="D18" s="60">
        <f t="shared" si="0"/>
        <v>18.811585547924754</v>
      </c>
      <c r="E18" s="60">
        <f t="shared" si="1"/>
        <v>0.313729395946417</v>
      </c>
      <c r="F18" s="82">
        <v>14122</v>
      </c>
      <c r="G18" s="60">
        <f t="shared" si="2"/>
        <v>760.3510472190815</v>
      </c>
      <c r="H18" s="60">
        <f t="shared" si="3"/>
        <v>29.889095834744328</v>
      </c>
      <c r="I18" s="82">
        <f t="shared" si="4"/>
        <v>14185</v>
      </c>
      <c r="J18" s="60">
        <f t="shared" si="5"/>
        <v>647.0668734604507</v>
      </c>
      <c r="K18" s="60">
        <f t="shared" si="6"/>
        <v>21.06818755662493</v>
      </c>
    </row>
    <row r="19" spans="1:11" ht="12.75" customHeight="1">
      <c r="A19" s="223"/>
      <c r="B19" s="153" t="s">
        <v>27</v>
      </c>
      <c r="C19" s="194">
        <v>14</v>
      </c>
      <c r="D19" s="154">
        <f t="shared" si="0"/>
        <v>4.180352343983278</v>
      </c>
      <c r="E19" s="154">
        <f t="shared" si="1"/>
        <v>0.06971764354364822</v>
      </c>
      <c r="F19" s="194">
        <v>9211</v>
      </c>
      <c r="G19" s="154">
        <f t="shared" si="2"/>
        <v>495.9349593495935</v>
      </c>
      <c r="H19" s="154">
        <f t="shared" si="3"/>
        <v>19.49500507958009</v>
      </c>
      <c r="I19" s="90">
        <f t="shared" si="4"/>
        <v>9225</v>
      </c>
      <c r="J19" s="154">
        <f t="shared" si="5"/>
        <v>420.8101450597573</v>
      </c>
      <c r="K19" s="154">
        <f t="shared" si="6"/>
        <v>13.701376821280578</v>
      </c>
    </row>
    <row r="20" spans="1:11" ht="11.25" customHeight="1">
      <c r="A20" s="223"/>
      <c r="B20" s="156" t="s">
        <v>56</v>
      </c>
      <c r="C20" s="197"/>
      <c r="D20" s="157">
        <f t="shared" si="0"/>
        <v>0</v>
      </c>
      <c r="E20" s="157">
        <f t="shared" si="1"/>
        <v>0</v>
      </c>
      <c r="F20" s="197">
        <v>1677</v>
      </c>
      <c r="G20" s="157">
        <f t="shared" si="2"/>
        <v>90.29235987724115</v>
      </c>
      <c r="H20" s="157">
        <f t="shared" si="3"/>
        <v>3.549356586522181</v>
      </c>
      <c r="I20" s="121">
        <f t="shared" si="4"/>
        <v>1677</v>
      </c>
      <c r="J20" s="157">
        <f t="shared" si="5"/>
        <v>76.49849466289572</v>
      </c>
      <c r="K20" s="157">
        <f t="shared" si="6"/>
        <v>2.4907543554783227</v>
      </c>
    </row>
    <row r="21" spans="1:11" ht="9.75" customHeight="1">
      <c r="A21" s="224"/>
      <c r="B21" s="158" t="s">
        <v>28</v>
      </c>
      <c r="C21" s="197"/>
      <c r="D21" s="157">
        <f t="shared" si="0"/>
        <v>0</v>
      </c>
      <c r="E21" s="157">
        <f t="shared" si="1"/>
        <v>0</v>
      </c>
      <c r="F21" s="197">
        <v>1842</v>
      </c>
      <c r="G21" s="157">
        <f t="shared" si="2"/>
        <v>99.17622355031497</v>
      </c>
      <c r="H21" s="157">
        <f t="shared" si="3"/>
        <v>3.898577717575347</v>
      </c>
      <c r="I21" s="121">
        <f t="shared" si="4"/>
        <v>1842</v>
      </c>
      <c r="J21" s="157">
        <f t="shared" si="5"/>
        <v>84.02518018428975</v>
      </c>
      <c r="K21" s="157">
        <f t="shared" si="6"/>
        <v>2.7358196319565122</v>
      </c>
    </row>
    <row r="22" spans="1:11" ht="16.5" customHeight="1" thickBot="1">
      <c r="A22" s="222" t="s">
        <v>29</v>
      </c>
      <c r="B22" s="70" t="s">
        <v>30</v>
      </c>
      <c r="C22" s="82">
        <v>8143</v>
      </c>
      <c r="D22" s="60">
        <f t="shared" si="0"/>
        <v>2431.472081218274</v>
      </c>
      <c r="E22" s="60">
        <f t="shared" si="1"/>
        <v>40.55076938399482</v>
      </c>
      <c r="F22" s="82">
        <v>3494</v>
      </c>
      <c r="G22" s="60">
        <f t="shared" si="2"/>
        <v>188.1225434770904</v>
      </c>
      <c r="H22" s="60">
        <f t="shared" si="3"/>
        <v>7.395022011513715</v>
      </c>
      <c r="I22" s="82">
        <f t="shared" si="4"/>
        <v>11637</v>
      </c>
      <c r="J22" s="60">
        <f t="shared" si="5"/>
        <v>530.836602499772</v>
      </c>
      <c r="K22" s="60">
        <f t="shared" si="6"/>
        <v>17.28378559016174</v>
      </c>
    </row>
    <row r="23" spans="1:11" ht="11.25" customHeight="1">
      <c r="A23" s="223"/>
      <c r="B23" s="153" t="s">
        <v>31</v>
      </c>
      <c r="C23" s="194">
        <v>5329</v>
      </c>
      <c r="D23" s="154">
        <f t="shared" si="0"/>
        <v>1591.2212600776352</v>
      </c>
      <c r="E23" s="154">
        <f t="shared" si="1"/>
        <v>26.537523031721527</v>
      </c>
      <c r="F23" s="194">
        <v>1077</v>
      </c>
      <c r="G23" s="154">
        <f t="shared" si="2"/>
        <v>57.98740106606364</v>
      </c>
      <c r="H23" s="154">
        <f t="shared" si="3"/>
        <v>2.279461564510667</v>
      </c>
      <c r="I23" s="90">
        <f t="shared" si="4"/>
        <v>6406</v>
      </c>
      <c r="J23" s="154">
        <f t="shared" si="5"/>
        <v>292.21786333363747</v>
      </c>
      <c r="K23" s="154">
        <f t="shared" si="6"/>
        <v>9.514473703753211</v>
      </c>
    </row>
    <row r="24" spans="1:11" ht="12.75" customHeight="1">
      <c r="A24" s="223"/>
      <c r="B24" s="159" t="s">
        <v>53</v>
      </c>
      <c r="C24" s="197">
        <v>301</v>
      </c>
      <c r="D24" s="157">
        <f t="shared" si="0"/>
        <v>89.87757539564049</v>
      </c>
      <c r="E24" s="157">
        <f t="shared" si="1"/>
        <v>1.4989293361884368</v>
      </c>
      <c r="F24" s="197">
        <v>510</v>
      </c>
      <c r="G24" s="157">
        <f t="shared" si="2"/>
        <v>27.45921498950089</v>
      </c>
      <c r="H24" s="157">
        <f t="shared" si="3"/>
        <v>1.0794107687097867</v>
      </c>
      <c r="I24" s="121">
        <f t="shared" si="4"/>
        <v>811</v>
      </c>
      <c r="J24" s="157">
        <f t="shared" si="5"/>
        <v>36.99479974454886</v>
      </c>
      <c r="K24" s="157">
        <f t="shared" si="6"/>
        <v>1.2045329649927965</v>
      </c>
    </row>
    <row r="25" spans="1:11" ht="12.75">
      <c r="A25" s="224"/>
      <c r="B25" s="159" t="s">
        <v>54</v>
      </c>
      <c r="C25" s="197">
        <v>1437</v>
      </c>
      <c r="D25" s="157">
        <f t="shared" si="0"/>
        <v>429.08330845028365</v>
      </c>
      <c r="E25" s="157">
        <f t="shared" si="1"/>
        <v>7.1560181265873215</v>
      </c>
      <c r="F25" s="197">
        <v>886</v>
      </c>
      <c r="G25" s="157">
        <f t="shared" si="2"/>
        <v>47.70365584450546</v>
      </c>
      <c r="H25" s="157">
        <f t="shared" si="3"/>
        <v>1.8752116491703352</v>
      </c>
      <c r="I25" s="121">
        <f t="shared" si="4"/>
        <v>2323</v>
      </c>
      <c r="J25" s="157">
        <f t="shared" si="5"/>
        <v>105.96660888605054</v>
      </c>
      <c r="K25" s="157">
        <f t="shared" si="6"/>
        <v>3.4502220439929303</v>
      </c>
    </row>
    <row r="26" spans="1:11" ht="14.25">
      <c r="A26" s="16" t="s">
        <v>32</v>
      </c>
      <c r="B26" s="11" t="s">
        <v>33</v>
      </c>
      <c r="C26" s="61">
        <v>1419</v>
      </c>
      <c r="D26" s="20">
        <f t="shared" si="0"/>
        <v>423.7085697223052</v>
      </c>
      <c r="E26" s="20">
        <f t="shared" si="1"/>
        <v>7.0663811563169165</v>
      </c>
      <c r="F26" s="61">
        <v>2343</v>
      </c>
      <c r="G26" s="20">
        <f t="shared" si="2"/>
        <v>126.1508641576482</v>
      </c>
      <c r="H26" s="20">
        <f t="shared" si="3"/>
        <v>4.958940060954961</v>
      </c>
      <c r="I26" s="61">
        <f t="shared" si="4"/>
        <v>3762</v>
      </c>
      <c r="J26" s="20">
        <f t="shared" si="5"/>
        <v>171.60842988778396</v>
      </c>
      <c r="K26" s="20">
        <f t="shared" si="6"/>
        <v>5.587488303702713</v>
      </c>
    </row>
    <row r="27" spans="1:11" ht="14.25">
      <c r="A27" s="16" t="s">
        <v>34</v>
      </c>
      <c r="B27" s="11" t="s">
        <v>35</v>
      </c>
      <c r="C27" s="61">
        <v>799</v>
      </c>
      <c r="D27" s="20">
        <f t="shared" si="0"/>
        <v>238.57868020304568</v>
      </c>
      <c r="E27" s="20">
        <f t="shared" si="1"/>
        <v>3.978885513669638</v>
      </c>
      <c r="F27" s="61">
        <v>1625</v>
      </c>
      <c r="G27" s="20">
        <f t="shared" si="2"/>
        <v>87.49259678027244</v>
      </c>
      <c r="H27" s="20">
        <f t="shared" si="3"/>
        <v>3.4392990179478495</v>
      </c>
      <c r="I27" s="61">
        <f t="shared" si="4"/>
        <v>2424</v>
      </c>
      <c r="J27" s="20">
        <f t="shared" si="5"/>
        <v>110.57385275066143</v>
      </c>
      <c r="K27" s="20">
        <f t="shared" si="6"/>
        <v>3.6002316980795794</v>
      </c>
    </row>
    <row r="28" spans="1:11" ht="25.5">
      <c r="A28" s="16" t="s">
        <v>36</v>
      </c>
      <c r="B28" s="11" t="s">
        <v>60</v>
      </c>
      <c r="C28" s="61">
        <v>148</v>
      </c>
      <c r="D28" s="20">
        <f t="shared" si="0"/>
        <v>44.19229620782323</v>
      </c>
      <c r="E28" s="20">
        <f t="shared" si="1"/>
        <v>0.7370150888899956</v>
      </c>
      <c r="F28" s="61">
        <v>3219</v>
      </c>
      <c r="G28" s="20">
        <f t="shared" si="2"/>
        <v>173.31610402196736</v>
      </c>
      <c r="H28" s="20">
        <f t="shared" si="3"/>
        <v>6.812986793091771</v>
      </c>
      <c r="I28" s="61">
        <f t="shared" si="4"/>
        <v>3367</v>
      </c>
      <c r="J28" s="20">
        <f t="shared" si="5"/>
        <v>153.5900009123255</v>
      </c>
      <c r="K28" s="20">
        <f t="shared" si="6"/>
        <v>5.000816884254927</v>
      </c>
    </row>
    <row r="29" spans="1:11" ht="15" thickBot="1">
      <c r="A29" s="17" t="s">
        <v>38</v>
      </c>
      <c r="B29" s="72" t="s">
        <v>39</v>
      </c>
      <c r="C29" s="82">
        <v>642</v>
      </c>
      <c r="D29" s="60">
        <f t="shared" si="0"/>
        <v>191.6990146312332</v>
      </c>
      <c r="E29" s="60">
        <f t="shared" si="1"/>
        <v>3.19705193964444</v>
      </c>
      <c r="F29" s="82">
        <v>3858</v>
      </c>
      <c r="G29" s="60">
        <f t="shared" si="2"/>
        <v>207.72088515587143</v>
      </c>
      <c r="H29" s="60">
        <f t="shared" si="3"/>
        <v>8.165424991534033</v>
      </c>
      <c r="I29" s="82">
        <f t="shared" si="4"/>
        <v>4500</v>
      </c>
      <c r="J29" s="60">
        <f t="shared" si="5"/>
        <v>205.27324149256455</v>
      </c>
      <c r="K29" s="60">
        <f t="shared" si="6"/>
        <v>6.68359844940516</v>
      </c>
    </row>
    <row r="30" spans="1:11" ht="12" customHeight="1">
      <c r="A30" s="17"/>
      <c r="B30" s="155" t="s">
        <v>40</v>
      </c>
      <c r="C30" s="194">
        <v>353</v>
      </c>
      <c r="D30" s="154">
        <f t="shared" si="0"/>
        <v>105.40459838757837</v>
      </c>
      <c r="E30" s="154">
        <f t="shared" si="1"/>
        <v>1.7578805836362732</v>
      </c>
      <c r="F30" s="194">
        <v>1795</v>
      </c>
      <c r="G30" s="154">
        <f t="shared" si="2"/>
        <v>96.6456684434394</v>
      </c>
      <c r="H30" s="154">
        <f t="shared" si="3"/>
        <v>3.7991026075177787</v>
      </c>
      <c r="I30" s="90">
        <f t="shared" si="4"/>
        <v>2148</v>
      </c>
      <c r="J30" s="154">
        <f t="shared" si="5"/>
        <v>97.98376060578414</v>
      </c>
      <c r="K30" s="154">
        <f t="shared" si="6"/>
        <v>3.190304326516063</v>
      </c>
    </row>
    <row r="31" spans="1:11" ht="14.25">
      <c r="A31" s="17" t="s">
        <v>41</v>
      </c>
      <c r="B31" s="11" t="s">
        <v>42</v>
      </c>
      <c r="C31" s="61">
        <v>9</v>
      </c>
      <c r="D31" s="20">
        <f t="shared" si="0"/>
        <v>2.6873693639892506</v>
      </c>
      <c r="E31" s="20">
        <f t="shared" si="1"/>
        <v>0.04481848513520243</v>
      </c>
      <c r="F31" s="61">
        <v>57</v>
      </c>
      <c r="G31" s="20">
        <f t="shared" si="2"/>
        <v>3.068971087061864</v>
      </c>
      <c r="H31" s="20">
        <f t="shared" si="3"/>
        <v>0.1206400270910938</v>
      </c>
      <c r="I31" s="61">
        <f t="shared" si="4"/>
        <v>66</v>
      </c>
      <c r="J31" s="20">
        <f t="shared" si="5"/>
        <v>3.0106742085576133</v>
      </c>
      <c r="K31" s="20">
        <f t="shared" si="6"/>
        <v>0.09802611059127568</v>
      </c>
    </row>
    <row r="32" spans="1:11" ht="14.25">
      <c r="A32" s="17" t="s">
        <v>43</v>
      </c>
      <c r="B32" s="167" t="s">
        <v>44</v>
      </c>
      <c r="C32" s="61">
        <v>18</v>
      </c>
      <c r="D32" s="20">
        <f t="shared" si="0"/>
        <v>5.374738727978501</v>
      </c>
      <c r="E32" s="20">
        <f t="shared" si="1"/>
        <v>0.08963697027040486</v>
      </c>
      <c r="F32" s="61"/>
      <c r="G32" s="20">
        <f t="shared" si="2"/>
        <v>0</v>
      </c>
      <c r="H32" s="20">
        <f t="shared" si="3"/>
        <v>0</v>
      </c>
      <c r="I32" s="61">
        <f t="shared" si="4"/>
        <v>18</v>
      </c>
      <c r="J32" s="20">
        <f t="shared" si="5"/>
        <v>0.8210929659702582</v>
      </c>
      <c r="K32" s="20">
        <f t="shared" si="6"/>
        <v>0.02673439379762064</v>
      </c>
    </row>
    <row r="33" spans="1:11" ht="14.25">
      <c r="A33" s="17" t="s">
        <v>45</v>
      </c>
      <c r="B33" s="11" t="s">
        <v>46</v>
      </c>
      <c r="C33" s="61">
        <v>70</v>
      </c>
      <c r="D33" s="20">
        <f t="shared" si="0"/>
        <v>20.901761719916394</v>
      </c>
      <c r="E33" s="20">
        <f t="shared" si="1"/>
        <v>0.3485882177182411</v>
      </c>
      <c r="F33" s="61">
        <v>31</v>
      </c>
      <c r="G33" s="20">
        <f t="shared" si="2"/>
        <v>1.669089538577505</v>
      </c>
      <c r="H33" s="20">
        <f t="shared" si="3"/>
        <v>0.0656112428039282</v>
      </c>
      <c r="I33" s="61">
        <f t="shared" si="4"/>
        <v>101</v>
      </c>
      <c r="J33" s="20">
        <f t="shared" si="5"/>
        <v>4.6072438646108935</v>
      </c>
      <c r="K33" s="20">
        <f t="shared" si="6"/>
        <v>0.15000965408664915</v>
      </c>
    </row>
    <row r="34" spans="1:11" ht="14.25">
      <c r="A34" s="17" t="s">
        <v>47</v>
      </c>
      <c r="B34" s="11" t="s">
        <v>48</v>
      </c>
      <c r="C34" s="61">
        <v>2736</v>
      </c>
      <c r="D34" s="20">
        <f t="shared" si="0"/>
        <v>816.9602866527322</v>
      </c>
      <c r="E34" s="20">
        <f t="shared" si="1"/>
        <v>13.62481948110154</v>
      </c>
      <c r="F34" s="61">
        <v>2287</v>
      </c>
      <c r="G34" s="20">
        <f t="shared" si="2"/>
        <v>123.13573466860497</v>
      </c>
      <c r="H34" s="20">
        <f t="shared" si="3"/>
        <v>4.840416525567219</v>
      </c>
      <c r="I34" s="61">
        <f t="shared" si="4"/>
        <v>5023</v>
      </c>
      <c r="J34" s="20">
        <f t="shared" si="5"/>
        <v>229.13055378158927</v>
      </c>
      <c r="K34" s="20">
        <f t="shared" si="6"/>
        <v>7.460381113636026</v>
      </c>
    </row>
    <row r="35" spans="1:11" ht="15" thickBot="1">
      <c r="A35" s="48" t="s">
        <v>49</v>
      </c>
      <c r="B35" s="36" t="s">
        <v>50</v>
      </c>
      <c r="C35" s="82">
        <v>395</v>
      </c>
      <c r="D35" s="60">
        <f t="shared" si="0"/>
        <v>117.94565541952822</v>
      </c>
      <c r="E35" s="60">
        <f t="shared" si="1"/>
        <v>1.9670335142672177</v>
      </c>
      <c r="F35" s="82">
        <v>1740</v>
      </c>
      <c r="G35" s="60">
        <f t="shared" si="2"/>
        <v>93.6843805524148</v>
      </c>
      <c r="H35" s="60">
        <f t="shared" si="3"/>
        <v>3.6826955638333896</v>
      </c>
      <c r="I35" s="82">
        <f t="shared" si="4"/>
        <v>2135</v>
      </c>
      <c r="J35" s="60">
        <f t="shared" si="5"/>
        <v>97.39074901925007</v>
      </c>
      <c r="K35" s="60">
        <f t="shared" si="6"/>
        <v>3.1709961532177813</v>
      </c>
    </row>
    <row r="36" spans="1:11" ht="16.5" customHeight="1">
      <c r="A36" s="53"/>
      <c r="B36" s="54" t="s">
        <v>51</v>
      </c>
      <c r="C36" s="198">
        <f>C7+C9+C11+C12+SUM(C14:C18)+C22+SUM(C26:C29)+SUM(C31:C35)</f>
        <v>20081</v>
      </c>
      <c r="D36" s="148">
        <f t="shared" si="0"/>
        <v>5996.118244252016</v>
      </c>
      <c r="E36" s="148">
        <f t="shared" si="1"/>
        <v>100</v>
      </c>
      <c r="F36" s="198">
        <f>F7+F9+F11+F12+SUM(F14:F18)+F22+SUM(F26:F29)+SUM(F31:F35)</f>
        <v>47248</v>
      </c>
      <c r="G36" s="148">
        <f t="shared" si="2"/>
        <v>2543.9078231841922</v>
      </c>
      <c r="H36" s="148">
        <f t="shared" si="3"/>
        <v>100</v>
      </c>
      <c r="I36" s="133">
        <f>I7+I9+I11+I12+SUM(I14:I18)+I22+SUM(I26:I29)+SUM(I31:I35)</f>
        <v>67329</v>
      </c>
      <c r="J36" s="148">
        <f t="shared" si="5"/>
        <v>3071.2982392117506</v>
      </c>
      <c r="K36" s="148">
        <f t="shared" si="6"/>
        <v>100</v>
      </c>
    </row>
    <row r="37" spans="2:11" ht="12.75">
      <c r="B37" s="216"/>
      <c r="C37" s="163"/>
      <c r="D37" s="28"/>
      <c r="E37" s="28"/>
      <c r="F37" s="163"/>
      <c r="G37" s="28"/>
      <c r="H37" s="28"/>
      <c r="I37" s="163"/>
      <c r="J37" s="28"/>
      <c r="K37" s="28"/>
    </row>
    <row r="38" spans="2:11" ht="12.75">
      <c r="B38" s="216" t="s">
        <v>79</v>
      </c>
      <c r="C38" s="163"/>
      <c r="D38" s="28"/>
      <c r="E38" s="28"/>
      <c r="F38" s="163"/>
      <c r="G38" s="28"/>
      <c r="H38" s="28"/>
      <c r="I38" s="163"/>
      <c r="J38" s="28"/>
      <c r="K38" s="28"/>
    </row>
    <row r="39" spans="2:11" ht="12.75">
      <c r="B39" s="28"/>
      <c r="C39" s="163"/>
      <c r="D39" s="28"/>
      <c r="E39" s="28"/>
      <c r="F39" s="163"/>
      <c r="G39" s="28"/>
      <c r="H39" s="28"/>
      <c r="I39" s="163"/>
      <c r="J39" s="28"/>
      <c r="K39" s="28"/>
    </row>
  </sheetData>
  <sheetProtection/>
  <mergeCells count="8">
    <mergeCell ref="A22:A25"/>
    <mergeCell ref="A2:K2"/>
    <mergeCell ref="B5:B6"/>
    <mergeCell ref="A5:A6"/>
    <mergeCell ref="A7:A8"/>
    <mergeCell ref="A9:A10"/>
    <mergeCell ref="A12:A13"/>
    <mergeCell ref="A18:A21"/>
  </mergeCells>
  <printOptions horizontalCentered="1" verticalCentered="1"/>
  <pageMargins left="0.7480314960629921" right="0.7480314960629921" top="0.15748031496062992" bottom="0.3937007874015748" header="0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6.00390625" style="0" customWidth="1"/>
    <col min="2" max="2" width="55.0039062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1" ht="7.5" customHeight="1"/>
    <row r="2" spans="1:11" ht="12.75">
      <c r="A2" s="232" t="s">
        <v>75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9.75" customHeight="1">
      <c r="A3" s="1"/>
      <c r="B3" s="1"/>
      <c r="C3" s="203"/>
      <c r="D3" s="1"/>
      <c r="E3" s="1"/>
      <c r="F3" s="203"/>
      <c r="G3" s="1"/>
      <c r="H3" s="3"/>
      <c r="I3" s="3"/>
      <c r="J3" s="3"/>
      <c r="K3" s="3"/>
    </row>
    <row r="4" spans="1:10" ht="12.75">
      <c r="A4" s="4"/>
      <c r="D4" s="278">
        <v>2091</v>
      </c>
      <c r="E4" s="279"/>
      <c r="F4" s="279"/>
      <c r="G4" s="279">
        <v>11084</v>
      </c>
      <c r="H4" s="279"/>
      <c r="I4" s="279"/>
      <c r="J4" s="278">
        <f>SUM(D4:G4)</f>
        <v>13175</v>
      </c>
    </row>
    <row r="5" spans="1:11" ht="15.75" customHeight="1">
      <c r="A5" s="233" t="s">
        <v>57</v>
      </c>
      <c r="B5" s="266" t="s">
        <v>55</v>
      </c>
      <c r="C5" s="242" t="s">
        <v>0</v>
      </c>
      <c r="D5" s="243"/>
      <c r="E5" s="244"/>
      <c r="F5" s="242" t="s">
        <v>1</v>
      </c>
      <c r="G5" s="243"/>
      <c r="H5" s="244"/>
      <c r="I5" s="242" t="s">
        <v>2</v>
      </c>
      <c r="J5" s="243"/>
      <c r="K5" s="244"/>
    </row>
    <row r="6" spans="1:11" ht="24" customHeight="1">
      <c r="A6" s="234"/>
      <c r="B6" s="267"/>
      <c r="C6" s="162" t="s">
        <v>3</v>
      </c>
      <c r="D6" s="30" t="s">
        <v>4</v>
      </c>
      <c r="E6" s="30" t="s">
        <v>5</v>
      </c>
      <c r="F6" s="162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ht="15" customHeight="1" thickBot="1">
      <c r="A7" s="227" t="s">
        <v>6</v>
      </c>
      <c r="B7" s="128" t="s">
        <v>7</v>
      </c>
      <c r="C7" s="82">
        <v>1223</v>
      </c>
      <c r="D7" s="56">
        <f aca="true" t="shared" si="0" ref="D7:D36">C7*1000/$D$4</f>
        <v>584.8876135820182</v>
      </c>
      <c r="E7" s="56">
        <f aca="true" t="shared" si="1" ref="E7:E36">C7*100/C$36</f>
        <v>17.622478386167145</v>
      </c>
      <c r="F7" s="82">
        <v>343</v>
      </c>
      <c r="G7" s="56">
        <f aca="true" t="shared" si="2" ref="G7:G36">F7*1000/$G$4</f>
        <v>30.945507037170696</v>
      </c>
      <c r="H7" s="56">
        <f aca="true" t="shared" si="3" ref="H7:H36">F7*100/F$36</f>
        <v>1.4892970344318528</v>
      </c>
      <c r="I7" s="119">
        <f aca="true" t="shared" si="4" ref="I7:I35">C7+F7</f>
        <v>1566</v>
      </c>
      <c r="J7" s="56">
        <f aca="true" t="shared" si="5" ref="J7:J36">I7*1000/$J$4</f>
        <v>118.86148007590133</v>
      </c>
      <c r="K7" s="56">
        <f aca="true" t="shared" si="6" ref="K7:K36">I7*100/I$36</f>
        <v>5.225050882519769</v>
      </c>
    </row>
    <row r="8" spans="1:11" ht="12.75">
      <c r="A8" s="228"/>
      <c r="B8" s="153" t="s">
        <v>8</v>
      </c>
      <c r="C8" s="194"/>
      <c r="D8" s="92">
        <f t="shared" si="0"/>
        <v>0</v>
      </c>
      <c r="E8" s="92">
        <f t="shared" si="1"/>
        <v>0</v>
      </c>
      <c r="F8" s="194"/>
      <c r="G8" s="92">
        <f t="shared" si="2"/>
        <v>0</v>
      </c>
      <c r="H8" s="92">
        <f t="shared" si="3"/>
        <v>0</v>
      </c>
      <c r="I8" s="90">
        <f t="shared" si="4"/>
        <v>0</v>
      </c>
      <c r="J8" s="92">
        <f t="shared" si="5"/>
        <v>0</v>
      </c>
      <c r="K8" s="92">
        <f t="shared" si="6"/>
        <v>0</v>
      </c>
    </row>
    <row r="9" spans="1:11" ht="15.75" customHeight="1" thickBot="1">
      <c r="A9" s="227" t="s">
        <v>9</v>
      </c>
      <c r="B9" s="128" t="s">
        <v>10</v>
      </c>
      <c r="C9" s="82">
        <v>9</v>
      </c>
      <c r="D9" s="56">
        <f t="shared" si="0"/>
        <v>4.30416068866571</v>
      </c>
      <c r="E9" s="56">
        <f t="shared" si="1"/>
        <v>0.12968299711815562</v>
      </c>
      <c r="F9" s="82">
        <v>349</v>
      </c>
      <c r="G9" s="56">
        <f t="shared" si="2"/>
        <v>31.486827859978348</v>
      </c>
      <c r="H9" s="56">
        <f t="shared" si="3"/>
        <v>1.5153488775997568</v>
      </c>
      <c r="I9" s="119">
        <f t="shared" si="4"/>
        <v>358</v>
      </c>
      <c r="J9" s="56">
        <f t="shared" si="5"/>
        <v>27.17267552182163</v>
      </c>
      <c r="K9" s="56">
        <f t="shared" si="6"/>
        <v>1.1944880050715692</v>
      </c>
    </row>
    <row r="10" spans="1:11" ht="12.75">
      <c r="A10" s="228"/>
      <c r="B10" s="153" t="s">
        <v>11</v>
      </c>
      <c r="C10" s="194">
        <v>2</v>
      </c>
      <c r="D10" s="92">
        <f t="shared" si="0"/>
        <v>0.9564801530368244</v>
      </c>
      <c r="E10" s="92">
        <f t="shared" si="1"/>
        <v>0.02881844380403458</v>
      </c>
      <c r="F10" s="194">
        <v>175</v>
      </c>
      <c r="G10" s="92">
        <f t="shared" si="2"/>
        <v>15.788523998556478</v>
      </c>
      <c r="H10" s="92">
        <f t="shared" si="3"/>
        <v>0.7598454257305371</v>
      </c>
      <c r="I10" s="90">
        <f t="shared" si="4"/>
        <v>177</v>
      </c>
      <c r="J10" s="92">
        <f t="shared" si="5"/>
        <v>13.434535104364326</v>
      </c>
      <c r="K10" s="92">
        <f t="shared" si="6"/>
        <v>0.590570885189016</v>
      </c>
    </row>
    <row r="11" spans="1:11" ht="20.25" customHeight="1" thickBot="1">
      <c r="A11" s="16" t="s">
        <v>12</v>
      </c>
      <c r="B11" s="128" t="s">
        <v>13</v>
      </c>
      <c r="C11" s="82">
        <v>13</v>
      </c>
      <c r="D11" s="56">
        <f t="shared" si="0"/>
        <v>6.217120994739359</v>
      </c>
      <c r="E11" s="56">
        <f t="shared" si="1"/>
        <v>0.1873198847262248</v>
      </c>
      <c r="F11" s="82">
        <v>92</v>
      </c>
      <c r="G11" s="56">
        <f t="shared" si="2"/>
        <v>8.300252616383977</v>
      </c>
      <c r="H11" s="56">
        <f t="shared" si="3"/>
        <v>0.3994615952411966</v>
      </c>
      <c r="I11" s="119">
        <f t="shared" si="4"/>
        <v>105</v>
      </c>
      <c r="J11" s="56">
        <f t="shared" si="5"/>
        <v>7.969639468690702</v>
      </c>
      <c r="K11" s="56">
        <f t="shared" si="6"/>
        <v>0.3503386607053485</v>
      </c>
    </row>
    <row r="12" spans="1:11" ht="22.5" customHeight="1">
      <c r="A12" s="227" t="s">
        <v>14</v>
      </c>
      <c r="B12" s="168" t="s">
        <v>63</v>
      </c>
      <c r="C12" s="207">
        <v>15</v>
      </c>
      <c r="D12" s="55">
        <f t="shared" si="0"/>
        <v>7.173601147776184</v>
      </c>
      <c r="E12" s="55">
        <f t="shared" si="1"/>
        <v>0.21613832853025935</v>
      </c>
      <c r="F12" s="207">
        <v>2975</v>
      </c>
      <c r="G12" s="55">
        <f t="shared" si="2"/>
        <v>268.4049079754601</v>
      </c>
      <c r="H12" s="55">
        <f t="shared" si="3"/>
        <v>12.91737223741913</v>
      </c>
      <c r="I12" s="169">
        <f t="shared" si="4"/>
        <v>2990</v>
      </c>
      <c r="J12" s="55">
        <f t="shared" si="5"/>
        <v>226.9449715370019</v>
      </c>
      <c r="K12" s="55">
        <f t="shared" si="6"/>
        <v>9.976310433418972</v>
      </c>
    </row>
    <row r="13" spans="1:11" ht="12.75">
      <c r="A13" s="228"/>
      <c r="B13" s="159" t="s">
        <v>16</v>
      </c>
      <c r="C13" s="197">
        <v>1</v>
      </c>
      <c r="D13" s="115">
        <f t="shared" si="0"/>
        <v>0.4782400765184122</v>
      </c>
      <c r="E13" s="115">
        <f t="shared" si="1"/>
        <v>0.01440922190201729</v>
      </c>
      <c r="F13" s="197">
        <v>1414</v>
      </c>
      <c r="G13" s="115">
        <f t="shared" si="2"/>
        <v>127.57127390833634</v>
      </c>
      <c r="H13" s="115">
        <f t="shared" si="3"/>
        <v>6.13955103990274</v>
      </c>
      <c r="I13" s="121">
        <f t="shared" si="4"/>
        <v>1415</v>
      </c>
      <c r="J13" s="115">
        <f t="shared" si="5"/>
        <v>107.40037950664137</v>
      </c>
      <c r="K13" s="115">
        <f t="shared" si="6"/>
        <v>4.721230522838744</v>
      </c>
    </row>
    <row r="14" spans="1:11" ht="14.25" customHeight="1">
      <c r="A14" s="14" t="s">
        <v>17</v>
      </c>
      <c r="B14" s="13" t="s">
        <v>18</v>
      </c>
      <c r="C14" s="61">
        <v>44</v>
      </c>
      <c r="D14" s="21">
        <f t="shared" si="0"/>
        <v>21.04256336681014</v>
      </c>
      <c r="E14" s="21">
        <f t="shared" si="1"/>
        <v>0.6340057636887608</v>
      </c>
      <c r="F14" s="61">
        <v>532</v>
      </c>
      <c r="G14" s="21">
        <f t="shared" si="2"/>
        <v>47.99711295561169</v>
      </c>
      <c r="H14" s="21">
        <f t="shared" si="3"/>
        <v>2.309930094220833</v>
      </c>
      <c r="I14" s="120">
        <f t="shared" si="4"/>
        <v>576</v>
      </c>
      <c r="J14" s="21">
        <f t="shared" si="5"/>
        <v>43.719165085388994</v>
      </c>
      <c r="K14" s="21">
        <f t="shared" si="6"/>
        <v>1.9218577958693404</v>
      </c>
    </row>
    <row r="15" spans="1:11" ht="15" customHeight="1">
      <c r="A15" s="14" t="s">
        <v>19</v>
      </c>
      <c r="B15" s="13" t="s">
        <v>20</v>
      </c>
      <c r="C15" s="61">
        <v>39</v>
      </c>
      <c r="D15" s="21">
        <f t="shared" si="0"/>
        <v>18.65136298421808</v>
      </c>
      <c r="E15" s="21">
        <f t="shared" si="1"/>
        <v>0.5619596541786743</v>
      </c>
      <c r="F15" s="61">
        <v>674</v>
      </c>
      <c r="G15" s="21">
        <f t="shared" si="2"/>
        <v>60.808372428726095</v>
      </c>
      <c r="H15" s="21">
        <f t="shared" si="3"/>
        <v>2.926490382527897</v>
      </c>
      <c r="I15" s="120">
        <f t="shared" si="4"/>
        <v>713</v>
      </c>
      <c r="J15" s="21">
        <f t="shared" si="5"/>
        <v>54.11764705882353</v>
      </c>
      <c r="K15" s="21">
        <f t="shared" si="6"/>
        <v>2.3789663341229854</v>
      </c>
    </row>
    <row r="16" spans="1:11" ht="14.25">
      <c r="A16" s="16" t="s">
        <v>21</v>
      </c>
      <c r="B16" s="46" t="s">
        <v>22</v>
      </c>
      <c r="C16" s="61">
        <v>278</v>
      </c>
      <c r="D16" s="21">
        <f t="shared" si="0"/>
        <v>132.9507412721186</v>
      </c>
      <c r="E16" s="21">
        <f t="shared" si="1"/>
        <v>4.005763688760807</v>
      </c>
      <c r="F16" s="61">
        <v>2018</v>
      </c>
      <c r="G16" s="21">
        <f t="shared" si="2"/>
        <v>182.06423673763985</v>
      </c>
      <c r="H16" s="21">
        <f t="shared" si="3"/>
        <v>8.762103252138422</v>
      </c>
      <c r="I16" s="120">
        <f t="shared" si="4"/>
        <v>2296</v>
      </c>
      <c r="J16" s="21">
        <f t="shared" si="5"/>
        <v>174.26944971537003</v>
      </c>
      <c r="K16" s="21">
        <f t="shared" si="6"/>
        <v>7.660738714090288</v>
      </c>
    </row>
    <row r="17" spans="1:11" ht="13.5" customHeight="1">
      <c r="A17" s="14" t="s">
        <v>23</v>
      </c>
      <c r="B17" s="13" t="s">
        <v>24</v>
      </c>
      <c r="C17" s="61">
        <v>51</v>
      </c>
      <c r="D17" s="21">
        <f t="shared" si="0"/>
        <v>24.390243902439025</v>
      </c>
      <c r="E17" s="21">
        <f t="shared" si="1"/>
        <v>0.7348703170028819</v>
      </c>
      <c r="F17" s="61">
        <v>657</v>
      </c>
      <c r="G17" s="21">
        <f t="shared" si="2"/>
        <v>59.27463009743775</v>
      </c>
      <c r="H17" s="21">
        <f t="shared" si="3"/>
        <v>2.852676826885502</v>
      </c>
      <c r="I17" s="120">
        <f t="shared" si="4"/>
        <v>708</v>
      </c>
      <c r="J17" s="21">
        <f t="shared" si="5"/>
        <v>53.7381404174573</v>
      </c>
      <c r="K17" s="21">
        <f t="shared" si="6"/>
        <v>2.362283540756064</v>
      </c>
    </row>
    <row r="18" spans="1:11" ht="13.5" customHeight="1" thickBot="1">
      <c r="A18" s="222" t="s">
        <v>25</v>
      </c>
      <c r="B18" s="72" t="s">
        <v>26</v>
      </c>
      <c r="C18" s="82">
        <v>23</v>
      </c>
      <c r="D18" s="56">
        <f t="shared" si="0"/>
        <v>10.999521759923482</v>
      </c>
      <c r="E18" s="56">
        <f t="shared" si="1"/>
        <v>0.3314121037463977</v>
      </c>
      <c r="F18" s="82">
        <v>7386</v>
      </c>
      <c r="G18" s="56">
        <f t="shared" si="2"/>
        <v>666.3659328762179</v>
      </c>
      <c r="H18" s="56">
        <f t="shared" si="3"/>
        <v>32.06981893968998</v>
      </c>
      <c r="I18" s="119">
        <f t="shared" si="4"/>
        <v>7409</v>
      </c>
      <c r="J18" s="56">
        <f t="shared" si="5"/>
        <v>562.3529411764706</v>
      </c>
      <c r="K18" s="56">
        <f t="shared" si="6"/>
        <v>24.720563211104068</v>
      </c>
    </row>
    <row r="19" spans="1:11" ht="12.75">
      <c r="A19" s="223"/>
      <c r="B19" s="153" t="s">
        <v>27</v>
      </c>
      <c r="C19" s="194">
        <v>7</v>
      </c>
      <c r="D19" s="92">
        <f t="shared" si="0"/>
        <v>3.3476805356288857</v>
      </c>
      <c r="E19" s="92">
        <f t="shared" si="1"/>
        <v>0.10086455331412104</v>
      </c>
      <c r="F19" s="194">
        <v>5675</v>
      </c>
      <c r="G19" s="92">
        <f t="shared" si="2"/>
        <v>511.99927823890295</v>
      </c>
      <c r="H19" s="92">
        <f t="shared" si="3"/>
        <v>24.64070166297599</v>
      </c>
      <c r="I19" s="90">
        <f t="shared" si="4"/>
        <v>5682</v>
      </c>
      <c r="J19" s="92">
        <f t="shared" si="5"/>
        <v>431.27134724857683</v>
      </c>
      <c r="K19" s="92">
        <f t="shared" si="6"/>
        <v>18.95832638216943</v>
      </c>
    </row>
    <row r="20" spans="1:11" ht="12.75">
      <c r="A20" s="223"/>
      <c r="B20" s="156" t="s">
        <v>62</v>
      </c>
      <c r="C20" s="197"/>
      <c r="D20" s="115">
        <f t="shared" si="0"/>
        <v>0</v>
      </c>
      <c r="E20" s="115">
        <f t="shared" si="1"/>
        <v>0</v>
      </c>
      <c r="F20" s="197">
        <v>691</v>
      </c>
      <c r="G20" s="115">
        <f t="shared" si="2"/>
        <v>62.34211476001443</v>
      </c>
      <c r="H20" s="115">
        <f t="shared" si="3"/>
        <v>3.0003039381702923</v>
      </c>
      <c r="I20" s="121">
        <f t="shared" si="4"/>
        <v>691</v>
      </c>
      <c r="J20" s="115">
        <f t="shared" si="5"/>
        <v>52.44781783681214</v>
      </c>
      <c r="K20" s="115">
        <f t="shared" si="6"/>
        <v>2.3055620433085315</v>
      </c>
    </row>
    <row r="21" spans="1:11" ht="12.75">
      <c r="A21" s="224"/>
      <c r="B21" s="158" t="s">
        <v>28</v>
      </c>
      <c r="C21" s="197"/>
      <c r="D21" s="115">
        <f t="shared" si="0"/>
        <v>0</v>
      </c>
      <c r="E21" s="115">
        <f t="shared" si="1"/>
        <v>0</v>
      </c>
      <c r="F21" s="197">
        <v>324</v>
      </c>
      <c r="G21" s="115">
        <f t="shared" si="2"/>
        <v>29.231324431613135</v>
      </c>
      <c r="H21" s="115">
        <f t="shared" si="3"/>
        <v>1.4067995310668229</v>
      </c>
      <c r="I21" s="121">
        <f t="shared" si="4"/>
        <v>324</v>
      </c>
      <c r="J21" s="115">
        <f t="shared" si="5"/>
        <v>24.59203036053131</v>
      </c>
      <c r="K21" s="115">
        <f t="shared" si="6"/>
        <v>1.081045010176504</v>
      </c>
    </row>
    <row r="22" spans="1:11" ht="15" customHeight="1" thickBot="1">
      <c r="A22" s="222" t="s">
        <v>29</v>
      </c>
      <c r="B22" s="72" t="s">
        <v>30</v>
      </c>
      <c r="C22" s="82">
        <v>3885</v>
      </c>
      <c r="D22" s="56">
        <f t="shared" si="0"/>
        <v>1857.9626972740316</v>
      </c>
      <c r="E22" s="56">
        <f t="shared" si="1"/>
        <v>55.97982708933718</v>
      </c>
      <c r="F22" s="82">
        <v>1096</v>
      </c>
      <c r="G22" s="56">
        <f t="shared" si="2"/>
        <v>98.88127029953085</v>
      </c>
      <c r="H22" s="56">
        <f t="shared" si="3"/>
        <v>4.758803352003821</v>
      </c>
      <c r="I22" s="119">
        <f t="shared" si="4"/>
        <v>4981</v>
      </c>
      <c r="J22" s="56">
        <f t="shared" si="5"/>
        <v>378.06451612903226</v>
      </c>
      <c r="K22" s="56">
        <f t="shared" si="6"/>
        <v>16.619398752127058</v>
      </c>
    </row>
    <row r="23" spans="1:11" ht="12.75">
      <c r="A23" s="223"/>
      <c r="B23" s="153" t="s">
        <v>31</v>
      </c>
      <c r="C23" s="194">
        <v>3242</v>
      </c>
      <c r="D23" s="92">
        <f t="shared" si="0"/>
        <v>1550.4543280726925</v>
      </c>
      <c r="E23" s="92">
        <f t="shared" si="1"/>
        <v>46.71469740634006</v>
      </c>
      <c r="F23" s="194">
        <v>257</v>
      </c>
      <c r="G23" s="92">
        <f t="shared" si="2"/>
        <v>23.18657524359437</v>
      </c>
      <c r="H23" s="92">
        <f t="shared" si="3"/>
        <v>1.1158872823585602</v>
      </c>
      <c r="I23" s="90">
        <f t="shared" si="4"/>
        <v>3499</v>
      </c>
      <c r="J23" s="92">
        <f t="shared" si="5"/>
        <v>265.5787476280835</v>
      </c>
      <c r="K23" s="92">
        <f t="shared" si="6"/>
        <v>11.674618798171565</v>
      </c>
    </row>
    <row r="24" spans="1:11" ht="12.75">
      <c r="A24" s="223"/>
      <c r="B24" s="159" t="s">
        <v>53</v>
      </c>
      <c r="C24" s="197">
        <v>16</v>
      </c>
      <c r="D24" s="115">
        <f t="shared" si="0"/>
        <v>7.6518412242945955</v>
      </c>
      <c r="E24" s="115">
        <f t="shared" si="1"/>
        <v>0.23054755043227665</v>
      </c>
      <c r="F24" s="197">
        <v>52</v>
      </c>
      <c r="G24" s="115">
        <f t="shared" si="2"/>
        <v>4.691447130999639</v>
      </c>
      <c r="H24" s="115">
        <f t="shared" si="3"/>
        <v>0.22578264078850246</v>
      </c>
      <c r="I24" s="121">
        <f t="shared" si="4"/>
        <v>68</v>
      </c>
      <c r="J24" s="115">
        <f t="shared" si="5"/>
        <v>5.161290322580645</v>
      </c>
      <c r="K24" s="115">
        <f t="shared" si="6"/>
        <v>0.22688598979013047</v>
      </c>
    </row>
    <row r="25" spans="1:11" ht="12.75">
      <c r="A25" s="224"/>
      <c r="B25" s="159" t="s">
        <v>54</v>
      </c>
      <c r="C25" s="197">
        <v>505</v>
      </c>
      <c r="D25" s="115">
        <f t="shared" si="0"/>
        <v>241.51123864179817</v>
      </c>
      <c r="E25" s="115">
        <f t="shared" si="1"/>
        <v>7.276657060518732</v>
      </c>
      <c r="F25" s="197">
        <v>358</v>
      </c>
      <c r="G25" s="115">
        <f t="shared" si="2"/>
        <v>32.29880909418982</v>
      </c>
      <c r="H25" s="115">
        <f t="shared" si="3"/>
        <v>1.554426642351613</v>
      </c>
      <c r="I25" s="121">
        <f t="shared" si="4"/>
        <v>863</v>
      </c>
      <c r="J25" s="115">
        <f t="shared" si="5"/>
        <v>65.50284629981024</v>
      </c>
      <c r="K25" s="115">
        <f t="shared" si="6"/>
        <v>2.879450135130626</v>
      </c>
    </row>
    <row r="26" spans="1:11" ht="15" customHeight="1">
      <c r="A26" s="16" t="s">
        <v>32</v>
      </c>
      <c r="B26" s="46" t="s">
        <v>33</v>
      </c>
      <c r="C26" s="61">
        <v>197</v>
      </c>
      <c r="D26" s="21">
        <f t="shared" si="0"/>
        <v>94.21329507412722</v>
      </c>
      <c r="E26" s="21">
        <f t="shared" si="1"/>
        <v>2.838616714697406</v>
      </c>
      <c r="F26" s="61">
        <v>742</v>
      </c>
      <c r="G26" s="21">
        <f t="shared" si="2"/>
        <v>66.94334175387947</v>
      </c>
      <c r="H26" s="21">
        <f t="shared" si="3"/>
        <v>3.221744605097477</v>
      </c>
      <c r="I26" s="120">
        <f t="shared" si="4"/>
        <v>939</v>
      </c>
      <c r="J26" s="21">
        <f t="shared" si="5"/>
        <v>71.27134724857684</v>
      </c>
      <c r="K26" s="21">
        <f t="shared" si="6"/>
        <v>3.133028594307831</v>
      </c>
    </row>
    <row r="27" spans="1:11" ht="13.5" customHeight="1">
      <c r="A27" s="16" t="s">
        <v>34</v>
      </c>
      <c r="B27" s="46" t="s">
        <v>35</v>
      </c>
      <c r="C27" s="61">
        <v>206</v>
      </c>
      <c r="D27" s="21">
        <f t="shared" si="0"/>
        <v>98.51745576279292</v>
      </c>
      <c r="E27" s="21">
        <f t="shared" si="1"/>
        <v>2.968299711815562</v>
      </c>
      <c r="F27" s="61">
        <v>297</v>
      </c>
      <c r="G27" s="21">
        <f t="shared" si="2"/>
        <v>26.795380728978706</v>
      </c>
      <c r="H27" s="21">
        <f t="shared" si="3"/>
        <v>1.2895662368112544</v>
      </c>
      <c r="I27" s="120">
        <f t="shared" si="4"/>
        <v>503</v>
      </c>
      <c r="J27" s="21">
        <f t="shared" si="5"/>
        <v>38.178368121442126</v>
      </c>
      <c r="K27" s="21">
        <f t="shared" si="6"/>
        <v>1.6782890127122885</v>
      </c>
    </row>
    <row r="28" spans="1:11" ht="22.5" customHeight="1">
      <c r="A28" s="16" t="s">
        <v>36</v>
      </c>
      <c r="B28" s="49" t="s">
        <v>60</v>
      </c>
      <c r="C28" s="61">
        <v>52</v>
      </c>
      <c r="D28" s="21">
        <f t="shared" si="0"/>
        <v>24.868483978957435</v>
      </c>
      <c r="E28" s="21">
        <f t="shared" si="1"/>
        <v>0.7492795389048992</v>
      </c>
      <c r="F28" s="61">
        <v>2107</v>
      </c>
      <c r="G28" s="21">
        <f t="shared" si="2"/>
        <v>190.09382894261998</v>
      </c>
      <c r="H28" s="21">
        <f t="shared" si="3"/>
        <v>9.148538925795666</v>
      </c>
      <c r="I28" s="120">
        <f t="shared" si="4"/>
        <v>2159</v>
      </c>
      <c r="J28" s="21">
        <f t="shared" si="5"/>
        <v>163.8709677419355</v>
      </c>
      <c r="K28" s="21">
        <f t="shared" si="6"/>
        <v>7.203630175836642</v>
      </c>
    </row>
    <row r="29" spans="1:11" ht="15" customHeight="1" thickBot="1">
      <c r="A29" s="17" t="s">
        <v>38</v>
      </c>
      <c r="B29" s="72" t="s">
        <v>39</v>
      </c>
      <c r="C29" s="82">
        <v>417</v>
      </c>
      <c r="D29" s="56">
        <f t="shared" si="0"/>
        <v>199.42611190817792</v>
      </c>
      <c r="E29" s="56">
        <f t="shared" si="1"/>
        <v>6.008645533141211</v>
      </c>
      <c r="F29" s="82">
        <v>2928</v>
      </c>
      <c r="G29" s="56">
        <f t="shared" si="2"/>
        <v>264.16456153013354</v>
      </c>
      <c r="H29" s="56">
        <f t="shared" si="3"/>
        <v>12.713299465937215</v>
      </c>
      <c r="I29" s="119">
        <f t="shared" si="4"/>
        <v>3345</v>
      </c>
      <c r="J29" s="56">
        <f t="shared" si="5"/>
        <v>253.88994307400378</v>
      </c>
      <c r="K29" s="56">
        <f t="shared" si="6"/>
        <v>11.160788762470387</v>
      </c>
    </row>
    <row r="30" spans="1:11" ht="12.75">
      <c r="A30" s="17"/>
      <c r="B30" s="155" t="s">
        <v>40</v>
      </c>
      <c r="C30" s="194">
        <v>123</v>
      </c>
      <c r="D30" s="92">
        <f t="shared" si="0"/>
        <v>58.8235294117647</v>
      </c>
      <c r="E30" s="92">
        <f t="shared" si="1"/>
        <v>1.7723342939481268</v>
      </c>
      <c r="F30" s="194">
        <v>990</v>
      </c>
      <c r="G30" s="92">
        <f t="shared" si="2"/>
        <v>89.31793576326235</v>
      </c>
      <c r="H30" s="92">
        <f t="shared" si="3"/>
        <v>4.298554122704181</v>
      </c>
      <c r="I30" s="90">
        <f t="shared" si="4"/>
        <v>1113</v>
      </c>
      <c r="J30" s="92">
        <f t="shared" si="5"/>
        <v>84.47817836812145</v>
      </c>
      <c r="K30" s="92">
        <f t="shared" si="6"/>
        <v>3.7135898034766943</v>
      </c>
    </row>
    <row r="31" spans="1:11" ht="15.75" customHeight="1">
      <c r="A31" s="17" t="s">
        <v>41</v>
      </c>
      <c r="B31" s="46" t="s">
        <v>42</v>
      </c>
      <c r="C31" s="61">
        <v>5</v>
      </c>
      <c r="D31" s="21">
        <f t="shared" si="0"/>
        <v>2.391200382592061</v>
      </c>
      <c r="E31" s="21">
        <f t="shared" si="1"/>
        <v>0.07204610951008646</v>
      </c>
      <c r="F31" s="61">
        <v>75</v>
      </c>
      <c r="G31" s="21">
        <f t="shared" si="2"/>
        <v>6.766510285095634</v>
      </c>
      <c r="H31" s="21">
        <f t="shared" si="3"/>
        <v>0.3256480395988016</v>
      </c>
      <c r="I31" s="120">
        <f t="shared" si="4"/>
        <v>80</v>
      </c>
      <c r="J31" s="21">
        <f t="shared" si="5"/>
        <v>6.072106261859583</v>
      </c>
      <c r="K31" s="21">
        <f t="shared" si="6"/>
        <v>0.2669246938707417</v>
      </c>
    </row>
    <row r="32" spans="1:11" ht="16.5" customHeight="1">
      <c r="A32" s="17" t="s">
        <v>43</v>
      </c>
      <c r="B32" s="57" t="s">
        <v>44</v>
      </c>
      <c r="C32" s="61">
        <v>4</v>
      </c>
      <c r="D32" s="21">
        <f t="shared" si="0"/>
        <v>1.9129603060736489</v>
      </c>
      <c r="E32" s="21">
        <f t="shared" si="1"/>
        <v>0.05763688760806916</v>
      </c>
      <c r="F32" s="61"/>
      <c r="G32" s="21">
        <f t="shared" si="2"/>
        <v>0</v>
      </c>
      <c r="H32" s="21">
        <f t="shared" si="3"/>
        <v>0</v>
      </c>
      <c r="I32" s="120">
        <f t="shared" si="4"/>
        <v>4</v>
      </c>
      <c r="J32" s="21">
        <f t="shared" si="5"/>
        <v>0.3036053130929791</v>
      </c>
      <c r="K32" s="21">
        <f t="shared" si="6"/>
        <v>0.013346234693537086</v>
      </c>
    </row>
    <row r="33" spans="1:11" ht="17.25" customHeight="1">
      <c r="A33" s="17" t="s">
        <v>45</v>
      </c>
      <c r="B33" s="46" t="s">
        <v>46</v>
      </c>
      <c r="C33" s="61">
        <v>17</v>
      </c>
      <c r="D33" s="21">
        <f t="shared" si="0"/>
        <v>8.130081300813009</v>
      </c>
      <c r="E33" s="21">
        <f t="shared" si="1"/>
        <v>0.24495677233429394</v>
      </c>
      <c r="F33" s="61">
        <v>2</v>
      </c>
      <c r="G33" s="21">
        <f t="shared" si="2"/>
        <v>0.18044027426921688</v>
      </c>
      <c r="H33" s="21">
        <f t="shared" si="3"/>
        <v>0.00868394772263471</v>
      </c>
      <c r="I33" s="120">
        <f t="shared" si="4"/>
        <v>19</v>
      </c>
      <c r="J33" s="21">
        <f t="shared" si="5"/>
        <v>1.4421252371916509</v>
      </c>
      <c r="K33" s="21">
        <f t="shared" si="6"/>
        <v>0.06339461479430115</v>
      </c>
    </row>
    <row r="34" spans="1:11" ht="14.25" customHeight="1">
      <c r="A34" s="17" t="s">
        <v>47</v>
      </c>
      <c r="B34" s="46" t="s">
        <v>48</v>
      </c>
      <c r="C34" s="61">
        <v>253</v>
      </c>
      <c r="D34" s="21">
        <f t="shared" si="0"/>
        <v>120.9947393591583</v>
      </c>
      <c r="E34" s="21">
        <f t="shared" si="1"/>
        <v>3.645533141210375</v>
      </c>
      <c r="F34" s="61">
        <v>133</v>
      </c>
      <c r="G34" s="21">
        <f t="shared" si="2"/>
        <v>11.999278238902923</v>
      </c>
      <c r="H34" s="21">
        <f t="shared" si="3"/>
        <v>0.5774825235552082</v>
      </c>
      <c r="I34" s="120">
        <f t="shared" si="4"/>
        <v>386</v>
      </c>
      <c r="J34" s="21">
        <f t="shared" si="5"/>
        <v>29.297912713472485</v>
      </c>
      <c r="K34" s="21">
        <f t="shared" si="6"/>
        <v>1.2879116479263288</v>
      </c>
    </row>
    <row r="35" spans="1:11" ht="15" thickBot="1">
      <c r="A35" s="48" t="s">
        <v>49</v>
      </c>
      <c r="B35" s="59" t="s">
        <v>50</v>
      </c>
      <c r="C35" s="82">
        <v>209</v>
      </c>
      <c r="D35" s="56">
        <f t="shared" si="0"/>
        <v>99.95217599234816</v>
      </c>
      <c r="E35" s="56">
        <f t="shared" si="1"/>
        <v>3.011527377521614</v>
      </c>
      <c r="F35" s="82">
        <v>625</v>
      </c>
      <c r="G35" s="56">
        <f t="shared" si="2"/>
        <v>56.38758570913028</v>
      </c>
      <c r="H35" s="56">
        <f t="shared" si="3"/>
        <v>2.713733663323347</v>
      </c>
      <c r="I35" s="119">
        <f t="shared" si="4"/>
        <v>834</v>
      </c>
      <c r="J35" s="56">
        <f t="shared" si="5"/>
        <v>63.30170777988615</v>
      </c>
      <c r="K35" s="56">
        <f t="shared" si="6"/>
        <v>2.7826899336024824</v>
      </c>
    </row>
    <row r="36" spans="1:11" ht="15">
      <c r="A36" s="53"/>
      <c r="B36" s="38" t="s">
        <v>51</v>
      </c>
      <c r="C36" s="202">
        <f>C7+C9+C11+C12+SUM(C14:C18)+C22+SUM(C26:C29)+SUM(C31:C35)</f>
        <v>6940</v>
      </c>
      <c r="D36" s="148">
        <f t="shared" si="0"/>
        <v>3318.986131037781</v>
      </c>
      <c r="E36" s="148">
        <f t="shared" si="1"/>
        <v>100</v>
      </c>
      <c r="F36" s="202">
        <f>F7+F9+F11+F12+SUM(F14:F18)+F22+SUM(F26:F29)+SUM(F31:F35)</f>
        <v>23031</v>
      </c>
      <c r="G36" s="148">
        <f t="shared" si="2"/>
        <v>2077.8599783471673</v>
      </c>
      <c r="H36" s="148">
        <f t="shared" si="3"/>
        <v>100</v>
      </c>
      <c r="I36" s="143">
        <f>I7+I9+I11+I12+SUM(I14:I18)+I22+SUM(I26:I29)+SUM(I31:I35)</f>
        <v>29971</v>
      </c>
      <c r="J36" s="148">
        <f t="shared" si="5"/>
        <v>2274.8387096774195</v>
      </c>
      <c r="K36" s="148">
        <f t="shared" si="6"/>
        <v>100</v>
      </c>
    </row>
    <row r="37" ht="12.75">
      <c r="B37" s="216"/>
    </row>
    <row r="38" ht="12.75">
      <c r="B38" s="216" t="s">
        <v>79</v>
      </c>
    </row>
  </sheetData>
  <sheetProtection/>
  <mergeCells count="11">
    <mergeCell ref="A2:K2"/>
    <mergeCell ref="C5:E5"/>
    <mergeCell ref="F5:H5"/>
    <mergeCell ref="I5:K5"/>
    <mergeCell ref="A5:A6"/>
    <mergeCell ref="B5:B6"/>
    <mergeCell ref="A7:A8"/>
    <mergeCell ref="A22:A25"/>
    <mergeCell ref="A18:A21"/>
    <mergeCell ref="A12:A13"/>
    <mergeCell ref="A9:A10"/>
  </mergeCells>
  <printOptions horizontalCentered="1" verticalCentered="1"/>
  <pageMargins left="0.7480314960629921" right="0.7480314960629921" top="0.1968503937007874" bottom="0.3937007874015748" header="0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.00390625" style="28" customWidth="1"/>
    <col min="2" max="2" width="53.00390625" style="0" customWidth="1"/>
    <col min="3" max="3" width="11.8515625" style="74" customWidth="1"/>
    <col min="4" max="4" width="9.7109375" style="0" customWidth="1"/>
    <col min="5" max="5" width="8.421875" style="0" customWidth="1"/>
    <col min="6" max="6" width="11.00390625" style="74" customWidth="1"/>
    <col min="7" max="7" width="10.28125" style="0" customWidth="1"/>
    <col min="8" max="8" width="8.00390625" style="0" customWidth="1"/>
    <col min="9" max="9" width="11.00390625" style="73" customWidth="1"/>
    <col min="10" max="10" width="10.140625" style="0" customWidth="1"/>
    <col min="11" max="11" width="8.140625" style="0" customWidth="1"/>
  </cols>
  <sheetData>
    <row r="1" ht="7.5" customHeight="1"/>
    <row r="2" spans="1:11" ht="14.25" customHeight="1">
      <c r="A2" s="232" t="s">
        <v>76</v>
      </c>
      <c r="B2" s="232"/>
      <c r="C2" s="232"/>
      <c r="D2" s="232"/>
      <c r="E2" s="232"/>
      <c r="F2" s="232"/>
      <c r="G2" s="232"/>
      <c r="H2" s="232"/>
      <c r="I2" s="232"/>
      <c r="J2" s="232"/>
      <c r="K2" s="2"/>
    </row>
    <row r="3" spans="1:11" ht="9" customHeight="1">
      <c r="A3" s="64"/>
      <c r="B3" s="1"/>
      <c r="C3" s="208"/>
      <c r="D3" s="1"/>
      <c r="E3" s="1"/>
      <c r="F3" s="208"/>
      <c r="G3" s="1"/>
      <c r="H3" s="3"/>
      <c r="I3" s="84"/>
      <c r="J3" s="3"/>
      <c r="K3" s="3"/>
    </row>
    <row r="4" spans="1:10" ht="14.25">
      <c r="A4" s="65"/>
      <c r="D4" s="6">
        <v>5147</v>
      </c>
      <c r="E4" s="5"/>
      <c r="G4" s="5">
        <v>33083</v>
      </c>
      <c r="H4" s="5"/>
      <c r="I4" s="74"/>
      <c r="J4" s="6">
        <f>SUM(D4:G4)</f>
        <v>38230</v>
      </c>
    </row>
    <row r="5" spans="1:11" ht="14.25">
      <c r="A5" s="233" t="s">
        <v>57</v>
      </c>
      <c r="B5" s="233" t="s">
        <v>55</v>
      </c>
      <c r="C5" s="209" t="s">
        <v>0</v>
      </c>
      <c r="D5" s="9"/>
      <c r="E5" s="10"/>
      <c r="F5" s="209" t="s">
        <v>1</v>
      </c>
      <c r="G5" s="9"/>
      <c r="H5" s="10"/>
      <c r="I5" s="75" t="s">
        <v>2</v>
      </c>
      <c r="J5" s="9"/>
      <c r="K5" s="10"/>
    </row>
    <row r="6" spans="1:11" ht="26.25" customHeight="1">
      <c r="A6" s="234"/>
      <c r="B6" s="234"/>
      <c r="C6" s="201" t="s">
        <v>3</v>
      </c>
      <c r="D6" s="30" t="s">
        <v>4</v>
      </c>
      <c r="E6" s="30" t="s">
        <v>5</v>
      </c>
      <c r="F6" s="201"/>
      <c r="G6" s="30" t="s">
        <v>4</v>
      </c>
      <c r="H6" s="30" t="s">
        <v>5</v>
      </c>
      <c r="I6" s="32" t="s">
        <v>3</v>
      </c>
      <c r="J6" s="30" t="s">
        <v>4</v>
      </c>
      <c r="K6" s="30" t="s">
        <v>5</v>
      </c>
    </row>
    <row r="7" spans="1:11" ht="15" thickBot="1">
      <c r="A7" s="227" t="s">
        <v>6</v>
      </c>
      <c r="B7" s="36" t="s">
        <v>7</v>
      </c>
      <c r="C7" s="82">
        <v>1418</v>
      </c>
      <c r="D7" s="60">
        <f aca="true" t="shared" si="0" ref="D7:D36">C7*1000/$D$4</f>
        <v>275.5002914319021</v>
      </c>
      <c r="E7" s="60">
        <f aca="true" t="shared" si="1" ref="E7:E36">C7*100/C$36</f>
        <v>9.448923835543413</v>
      </c>
      <c r="F7" s="82">
        <v>1155</v>
      </c>
      <c r="G7" s="68">
        <f aca="true" t="shared" si="2" ref="G7:G36">F7*1000/$G$4</f>
        <v>34.9121905510383</v>
      </c>
      <c r="H7" s="68">
        <f aca="true" t="shared" si="3" ref="H7:H36">F7*100/F$36</f>
        <v>1.6811492947906206</v>
      </c>
      <c r="I7" s="77">
        <f aca="true" t="shared" si="4" ref="I7:I35">C7+F7</f>
        <v>2573</v>
      </c>
      <c r="J7" s="68">
        <f aca="true" t="shared" si="5" ref="J7:J36">I7*1000/$J$4</f>
        <v>67.3031650536228</v>
      </c>
      <c r="K7" s="68">
        <f aca="true" t="shared" si="6" ref="K7:K36">I7*100/I$36</f>
        <v>3.0737068450603275</v>
      </c>
    </row>
    <row r="8" spans="1:11" ht="12" customHeight="1">
      <c r="A8" s="228"/>
      <c r="B8" s="69" t="s">
        <v>8</v>
      </c>
      <c r="C8" s="196">
        <v>5</v>
      </c>
      <c r="D8" s="92">
        <f t="shared" si="0"/>
        <v>0.9714396735962697</v>
      </c>
      <c r="E8" s="92">
        <f t="shared" si="1"/>
        <v>0.03331778503365096</v>
      </c>
      <c r="F8" s="196">
        <v>44</v>
      </c>
      <c r="G8" s="93">
        <f t="shared" si="2"/>
        <v>1.3299882114681256</v>
      </c>
      <c r="H8" s="93">
        <f t="shared" si="3"/>
        <v>0.0640437826586903</v>
      </c>
      <c r="I8" s="89">
        <f t="shared" si="4"/>
        <v>49</v>
      </c>
      <c r="J8" s="93">
        <f t="shared" si="5"/>
        <v>1.2817159298979859</v>
      </c>
      <c r="K8" s="93">
        <f t="shared" si="6"/>
        <v>0.058535419902042765</v>
      </c>
    </row>
    <row r="9" spans="1:11" ht="15" thickBot="1">
      <c r="A9" s="227" t="s">
        <v>9</v>
      </c>
      <c r="B9" s="36" t="s">
        <v>10</v>
      </c>
      <c r="C9" s="82">
        <v>40</v>
      </c>
      <c r="D9" s="60">
        <f t="shared" si="0"/>
        <v>7.771517388770158</v>
      </c>
      <c r="E9" s="60">
        <f t="shared" si="1"/>
        <v>0.2665422802692077</v>
      </c>
      <c r="F9" s="82">
        <v>1266</v>
      </c>
      <c r="G9" s="68">
        <f t="shared" si="2"/>
        <v>38.26738808451471</v>
      </c>
      <c r="H9" s="68">
        <f t="shared" si="3"/>
        <v>1.8427142919523165</v>
      </c>
      <c r="I9" s="77">
        <f t="shared" si="4"/>
        <v>1306</v>
      </c>
      <c r="J9" s="68">
        <f t="shared" si="5"/>
        <v>34.16165315197489</v>
      </c>
      <c r="K9" s="68">
        <f t="shared" si="6"/>
        <v>1.5601481304503644</v>
      </c>
    </row>
    <row r="10" spans="1:11" s="79" customFormat="1" ht="15" customHeight="1">
      <c r="A10" s="228"/>
      <c r="B10" s="78" t="s">
        <v>11</v>
      </c>
      <c r="C10" s="194">
        <v>6</v>
      </c>
      <c r="D10" s="92">
        <f t="shared" si="0"/>
        <v>1.1657276083155237</v>
      </c>
      <c r="E10" s="92">
        <f t="shared" si="1"/>
        <v>0.03998134204038115</v>
      </c>
      <c r="F10" s="194">
        <v>625</v>
      </c>
      <c r="G10" s="93">
        <f t="shared" si="2"/>
        <v>18.891878003808603</v>
      </c>
      <c r="H10" s="93">
        <f t="shared" si="3"/>
        <v>0.9097128218563963</v>
      </c>
      <c r="I10" s="91">
        <f t="shared" si="4"/>
        <v>631</v>
      </c>
      <c r="J10" s="93">
        <f t="shared" si="5"/>
        <v>16.505362280931205</v>
      </c>
      <c r="K10" s="93">
        <f t="shared" si="6"/>
        <v>0.7537928562895712</v>
      </c>
    </row>
    <row r="11" spans="1:11" ht="19.5" customHeight="1">
      <c r="A11" s="16" t="s">
        <v>12</v>
      </c>
      <c r="B11" s="11" t="s">
        <v>13</v>
      </c>
      <c r="C11" s="61">
        <v>20</v>
      </c>
      <c r="D11" s="20">
        <f t="shared" si="0"/>
        <v>3.885758694385079</v>
      </c>
      <c r="E11" s="20">
        <f t="shared" si="1"/>
        <v>0.13327114013460384</v>
      </c>
      <c r="F11" s="61">
        <v>323</v>
      </c>
      <c r="G11" s="20">
        <f t="shared" si="2"/>
        <v>9.763322552368285</v>
      </c>
      <c r="H11" s="20">
        <f t="shared" si="3"/>
        <v>0.47013958633538566</v>
      </c>
      <c r="I11" s="61">
        <f t="shared" si="4"/>
        <v>343</v>
      </c>
      <c r="J11" s="20">
        <f t="shared" si="5"/>
        <v>8.9720115092859</v>
      </c>
      <c r="K11" s="18">
        <f t="shared" si="6"/>
        <v>0.40974793931429937</v>
      </c>
    </row>
    <row r="12" spans="1:11" ht="25.5" customHeight="1" thickBot="1">
      <c r="A12" s="227" t="s">
        <v>14</v>
      </c>
      <c r="B12" s="36" t="s">
        <v>63</v>
      </c>
      <c r="C12" s="82">
        <v>59</v>
      </c>
      <c r="D12" s="60">
        <f t="shared" si="0"/>
        <v>11.462988148435983</v>
      </c>
      <c r="E12" s="60">
        <f t="shared" si="1"/>
        <v>0.39314986339708136</v>
      </c>
      <c r="F12" s="82">
        <v>5116</v>
      </c>
      <c r="G12" s="60">
        <f t="shared" si="2"/>
        <v>154.6413565879757</v>
      </c>
      <c r="H12" s="60">
        <f t="shared" si="3"/>
        <v>7.446545274587718</v>
      </c>
      <c r="I12" s="82">
        <f t="shared" si="4"/>
        <v>5175</v>
      </c>
      <c r="J12" s="60">
        <f t="shared" si="5"/>
        <v>135.36489667800157</v>
      </c>
      <c r="K12" s="68">
        <f t="shared" si="6"/>
        <v>6.182057101899415</v>
      </c>
    </row>
    <row r="13" spans="1:11" s="79" customFormat="1" ht="14.25" customHeight="1">
      <c r="A13" s="228"/>
      <c r="B13" s="71" t="s">
        <v>16</v>
      </c>
      <c r="C13" s="210">
        <v>8</v>
      </c>
      <c r="D13" s="94">
        <f t="shared" si="0"/>
        <v>1.5543034777540314</v>
      </c>
      <c r="E13" s="94">
        <f t="shared" si="1"/>
        <v>0.05330845605384154</v>
      </c>
      <c r="F13" s="210">
        <v>3149</v>
      </c>
      <c r="G13" s="94">
        <f t="shared" si="2"/>
        <v>95.18483813438927</v>
      </c>
      <c r="H13" s="94">
        <f t="shared" si="3"/>
        <v>4.5834970816412675</v>
      </c>
      <c r="I13" s="86">
        <f t="shared" si="4"/>
        <v>3157</v>
      </c>
      <c r="J13" s="94">
        <f t="shared" si="5"/>
        <v>82.57912634057023</v>
      </c>
      <c r="K13" s="93">
        <f t="shared" si="6"/>
        <v>3.771353482260184</v>
      </c>
    </row>
    <row r="14" spans="1:11" ht="14.25">
      <c r="A14" s="14" t="s">
        <v>17</v>
      </c>
      <c r="B14" s="12" t="s">
        <v>18</v>
      </c>
      <c r="C14" s="61">
        <v>185</v>
      </c>
      <c r="D14" s="20">
        <f t="shared" si="0"/>
        <v>35.94326792306198</v>
      </c>
      <c r="E14" s="20">
        <f t="shared" si="1"/>
        <v>1.2327580462450856</v>
      </c>
      <c r="F14" s="61">
        <v>3455</v>
      </c>
      <c r="G14" s="20">
        <f t="shared" si="2"/>
        <v>104.43430160505396</v>
      </c>
      <c r="H14" s="20">
        <f t="shared" si="3"/>
        <v>5.028892479222159</v>
      </c>
      <c r="I14" s="61">
        <f t="shared" si="4"/>
        <v>3640</v>
      </c>
      <c r="J14" s="20">
        <f t="shared" si="5"/>
        <v>95.21318336385038</v>
      </c>
      <c r="K14" s="18">
        <f t="shared" si="6"/>
        <v>4.348345478437463</v>
      </c>
    </row>
    <row r="15" spans="1:11" ht="14.25">
      <c r="A15" s="14" t="s">
        <v>19</v>
      </c>
      <c r="B15" s="12" t="s">
        <v>20</v>
      </c>
      <c r="C15" s="61">
        <v>112</v>
      </c>
      <c r="D15" s="20">
        <f t="shared" si="0"/>
        <v>21.76024868855644</v>
      </c>
      <c r="E15" s="20">
        <f t="shared" si="1"/>
        <v>0.7463183847537815</v>
      </c>
      <c r="F15" s="61">
        <v>2777</v>
      </c>
      <c r="G15" s="20">
        <f t="shared" si="2"/>
        <v>83.94039234652239</v>
      </c>
      <c r="H15" s="20">
        <f t="shared" si="3"/>
        <v>4.042036010072341</v>
      </c>
      <c r="I15" s="61">
        <f t="shared" si="4"/>
        <v>2889</v>
      </c>
      <c r="J15" s="20">
        <f t="shared" si="5"/>
        <v>75.56892492806696</v>
      </c>
      <c r="K15" s="18">
        <f t="shared" si="6"/>
        <v>3.4512005734081947</v>
      </c>
    </row>
    <row r="16" spans="1:11" ht="14.25">
      <c r="A16" s="16" t="s">
        <v>21</v>
      </c>
      <c r="B16" s="11" t="s">
        <v>22</v>
      </c>
      <c r="C16" s="61">
        <v>1085</v>
      </c>
      <c r="D16" s="20">
        <f t="shared" si="0"/>
        <v>210.80240917039052</v>
      </c>
      <c r="E16" s="20">
        <f t="shared" si="1"/>
        <v>7.2299593523022585</v>
      </c>
      <c r="F16" s="61">
        <v>8698</v>
      </c>
      <c r="G16" s="20">
        <f t="shared" si="2"/>
        <v>262.9144878034036</v>
      </c>
      <c r="H16" s="20">
        <f t="shared" si="3"/>
        <v>12.660291399211097</v>
      </c>
      <c r="I16" s="61">
        <f t="shared" si="4"/>
        <v>9783</v>
      </c>
      <c r="J16" s="20">
        <f t="shared" si="5"/>
        <v>255.89850902432644</v>
      </c>
      <c r="K16" s="18">
        <f t="shared" si="6"/>
        <v>11.686775773503763</v>
      </c>
    </row>
    <row r="17" spans="1:11" ht="14.25">
      <c r="A17" s="14" t="s">
        <v>23</v>
      </c>
      <c r="B17" s="12" t="s">
        <v>24</v>
      </c>
      <c r="C17" s="61">
        <v>282</v>
      </c>
      <c r="D17" s="20">
        <f t="shared" si="0"/>
        <v>54.78919759082961</v>
      </c>
      <c r="E17" s="20">
        <f t="shared" si="1"/>
        <v>1.8791230758979143</v>
      </c>
      <c r="F17" s="61">
        <v>1752</v>
      </c>
      <c r="G17" s="20">
        <f t="shared" si="2"/>
        <v>52.95771242027627</v>
      </c>
      <c r="H17" s="20">
        <f t="shared" si="3"/>
        <v>2.55010698222785</v>
      </c>
      <c r="I17" s="61">
        <f t="shared" si="4"/>
        <v>2034</v>
      </c>
      <c r="J17" s="20">
        <f t="shared" si="5"/>
        <v>53.20428982474496</v>
      </c>
      <c r="K17" s="18">
        <f t="shared" si="6"/>
        <v>2.429817226137857</v>
      </c>
    </row>
    <row r="18" spans="1:11" ht="15" thickBot="1">
      <c r="A18" s="222" t="s">
        <v>25</v>
      </c>
      <c r="B18" s="70" t="s">
        <v>26</v>
      </c>
      <c r="C18" s="82">
        <v>47</v>
      </c>
      <c r="D18" s="60">
        <f t="shared" si="0"/>
        <v>9.131532931804935</v>
      </c>
      <c r="E18" s="60">
        <f t="shared" si="1"/>
        <v>0.31318717931631906</v>
      </c>
      <c r="F18" s="82">
        <v>17675</v>
      </c>
      <c r="G18" s="60">
        <f t="shared" si="2"/>
        <v>534.2623099477073</v>
      </c>
      <c r="H18" s="60">
        <f t="shared" si="3"/>
        <v>25.72667860209889</v>
      </c>
      <c r="I18" s="82">
        <f t="shared" si="4"/>
        <v>17722</v>
      </c>
      <c r="J18" s="60">
        <f t="shared" si="5"/>
        <v>463.56264713575723</v>
      </c>
      <c r="K18" s="68">
        <f t="shared" si="6"/>
        <v>21.170708398040855</v>
      </c>
    </row>
    <row r="19" spans="1:11" s="79" customFormat="1" ht="11.25" customHeight="1">
      <c r="A19" s="223"/>
      <c r="B19" s="78" t="s">
        <v>27</v>
      </c>
      <c r="C19" s="210">
        <v>5</v>
      </c>
      <c r="D19" s="94">
        <f t="shared" si="0"/>
        <v>0.9714396735962697</v>
      </c>
      <c r="E19" s="94">
        <f t="shared" si="1"/>
        <v>0.03331778503365096</v>
      </c>
      <c r="F19" s="210">
        <v>10047</v>
      </c>
      <c r="G19" s="94">
        <f t="shared" si="2"/>
        <v>303.69071728682405</v>
      </c>
      <c r="H19" s="94">
        <f t="shared" si="3"/>
        <v>14.623815553905944</v>
      </c>
      <c r="I19" s="86">
        <f t="shared" si="4"/>
        <v>10052</v>
      </c>
      <c r="J19" s="94">
        <f t="shared" si="5"/>
        <v>262.9348679047868</v>
      </c>
      <c r="K19" s="93">
        <f t="shared" si="6"/>
        <v>12.008123282761916</v>
      </c>
    </row>
    <row r="20" spans="1:11" s="79" customFormat="1" ht="12" customHeight="1">
      <c r="A20" s="223"/>
      <c r="B20" s="62" t="s">
        <v>52</v>
      </c>
      <c r="C20" s="211"/>
      <c r="D20" s="95">
        <f t="shared" si="0"/>
        <v>0</v>
      </c>
      <c r="E20" s="95">
        <f t="shared" si="1"/>
        <v>0</v>
      </c>
      <c r="F20" s="211">
        <v>1796</v>
      </c>
      <c r="G20" s="95">
        <f t="shared" si="2"/>
        <v>54.2877006317444</v>
      </c>
      <c r="H20" s="95">
        <f t="shared" si="3"/>
        <v>2.6141507648865407</v>
      </c>
      <c r="I20" s="83">
        <f t="shared" si="4"/>
        <v>1796</v>
      </c>
      <c r="J20" s="95">
        <f t="shared" si="5"/>
        <v>46.97881245095475</v>
      </c>
      <c r="K20" s="98">
        <f t="shared" si="6"/>
        <v>2.145502329470792</v>
      </c>
    </row>
    <row r="21" spans="1:11" s="79" customFormat="1" ht="12" customHeight="1">
      <c r="A21" s="224"/>
      <c r="B21" s="80" t="s">
        <v>28</v>
      </c>
      <c r="C21" s="211"/>
      <c r="D21" s="95">
        <f t="shared" si="0"/>
        <v>0</v>
      </c>
      <c r="E21" s="95">
        <f t="shared" si="1"/>
        <v>0</v>
      </c>
      <c r="F21" s="211">
        <v>1210</v>
      </c>
      <c r="G21" s="95">
        <f t="shared" si="2"/>
        <v>36.57467581537345</v>
      </c>
      <c r="H21" s="95">
        <f t="shared" si="3"/>
        <v>1.7612040231139834</v>
      </c>
      <c r="I21" s="83">
        <f t="shared" si="4"/>
        <v>1210</v>
      </c>
      <c r="J21" s="95">
        <f t="shared" si="5"/>
        <v>31.65053622809312</v>
      </c>
      <c r="K21" s="98">
        <f t="shared" si="6"/>
        <v>1.445466491458607</v>
      </c>
    </row>
    <row r="22" spans="1:11" ht="15" thickBot="1">
      <c r="A22" s="222" t="s">
        <v>29</v>
      </c>
      <c r="B22" s="70" t="s">
        <v>30</v>
      </c>
      <c r="C22" s="82">
        <v>8065</v>
      </c>
      <c r="D22" s="60">
        <f t="shared" si="0"/>
        <v>1566.932193510783</v>
      </c>
      <c r="E22" s="60">
        <f t="shared" si="1"/>
        <v>53.741587259279</v>
      </c>
      <c r="F22" s="82">
        <v>4904</v>
      </c>
      <c r="G22" s="60">
        <f t="shared" si="2"/>
        <v>148.2332315690838</v>
      </c>
      <c r="H22" s="60">
        <f t="shared" si="3"/>
        <v>7.137970685414029</v>
      </c>
      <c r="I22" s="82">
        <f t="shared" si="4"/>
        <v>12969</v>
      </c>
      <c r="J22" s="60">
        <f t="shared" si="5"/>
        <v>339.2362019356526</v>
      </c>
      <c r="K22" s="68">
        <f t="shared" si="6"/>
        <v>15.492772667542708</v>
      </c>
    </row>
    <row r="23" spans="1:11" s="79" customFormat="1" ht="13.5" customHeight="1">
      <c r="A23" s="223"/>
      <c r="B23" s="78" t="s">
        <v>31</v>
      </c>
      <c r="C23" s="210">
        <v>6736</v>
      </c>
      <c r="D23" s="94">
        <f t="shared" si="0"/>
        <v>1308.7235282688946</v>
      </c>
      <c r="E23" s="94">
        <f t="shared" si="1"/>
        <v>44.885719997334576</v>
      </c>
      <c r="F23" s="210">
        <v>2291</v>
      </c>
      <c r="G23" s="94">
        <f t="shared" si="2"/>
        <v>69.25006801076081</v>
      </c>
      <c r="H23" s="94">
        <f t="shared" si="3"/>
        <v>3.3346433197968066</v>
      </c>
      <c r="I23" s="86">
        <f t="shared" si="4"/>
        <v>9027</v>
      </c>
      <c r="J23" s="94">
        <f t="shared" si="5"/>
        <v>236.12346324875753</v>
      </c>
      <c r="K23" s="93">
        <f t="shared" si="6"/>
        <v>10.783657866443674</v>
      </c>
    </row>
    <row r="24" spans="1:11" s="79" customFormat="1" ht="12" customHeight="1">
      <c r="A24" s="223"/>
      <c r="B24" s="63" t="s">
        <v>53</v>
      </c>
      <c r="C24" s="211">
        <v>109</v>
      </c>
      <c r="D24" s="95">
        <f t="shared" si="0"/>
        <v>21.17738488439868</v>
      </c>
      <c r="E24" s="95">
        <f t="shared" si="1"/>
        <v>0.726327713733591</v>
      </c>
      <c r="F24" s="211">
        <v>297</v>
      </c>
      <c r="G24" s="95">
        <f t="shared" si="2"/>
        <v>8.977420427409848</v>
      </c>
      <c r="H24" s="95">
        <f t="shared" si="3"/>
        <v>0.4322955329461596</v>
      </c>
      <c r="I24" s="83">
        <f t="shared" si="4"/>
        <v>406</v>
      </c>
      <c r="J24" s="95">
        <f t="shared" si="5"/>
        <v>10.61993199058331</v>
      </c>
      <c r="K24" s="98">
        <f t="shared" si="6"/>
        <v>0.4850077649026401</v>
      </c>
    </row>
    <row r="25" spans="1:11" s="79" customFormat="1" ht="12" customHeight="1">
      <c r="A25" s="224"/>
      <c r="B25" s="63" t="s">
        <v>54</v>
      </c>
      <c r="C25" s="211">
        <v>532</v>
      </c>
      <c r="D25" s="95">
        <f t="shared" si="0"/>
        <v>103.36118127064309</v>
      </c>
      <c r="E25" s="95">
        <f t="shared" si="1"/>
        <v>3.5450123275804626</v>
      </c>
      <c r="F25" s="211">
        <v>1006</v>
      </c>
      <c r="G25" s="95">
        <f t="shared" si="2"/>
        <v>30.408366834930327</v>
      </c>
      <c r="H25" s="95">
        <f t="shared" si="3"/>
        <v>1.4642737580600556</v>
      </c>
      <c r="I25" s="83">
        <f t="shared" si="4"/>
        <v>1538</v>
      </c>
      <c r="J25" s="95">
        <f t="shared" si="5"/>
        <v>40.2301857180225</v>
      </c>
      <c r="K25" s="98">
        <f t="shared" si="6"/>
        <v>1.8372954246804445</v>
      </c>
    </row>
    <row r="26" spans="1:11" ht="14.25">
      <c r="A26" s="16" t="s">
        <v>32</v>
      </c>
      <c r="B26" s="11" t="s">
        <v>33</v>
      </c>
      <c r="C26" s="61">
        <v>376</v>
      </c>
      <c r="D26" s="20">
        <f t="shared" si="0"/>
        <v>73.05226345443948</v>
      </c>
      <c r="E26" s="20">
        <f t="shared" si="1"/>
        <v>2.5054974345305525</v>
      </c>
      <c r="F26" s="61">
        <v>4172</v>
      </c>
      <c r="G26" s="20">
        <f t="shared" si="2"/>
        <v>126.10706405102319</v>
      </c>
      <c r="H26" s="20">
        <f t="shared" si="3"/>
        <v>6.072515028455817</v>
      </c>
      <c r="I26" s="61">
        <f t="shared" si="4"/>
        <v>4548</v>
      </c>
      <c r="J26" s="20">
        <f t="shared" si="5"/>
        <v>118.96416426889877</v>
      </c>
      <c r="K26" s="18">
        <f t="shared" si="6"/>
        <v>5.4330426472345</v>
      </c>
    </row>
    <row r="27" spans="1:11" ht="14.25">
      <c r="A27" s="16" t="s">
        <v>34</v>
      </c>
      <c r="B27" s="11" t="s">
        <v>35</v>
      </c>
      <c r="C27" s="61">
        <v>903</v>
      </c>
      <c r="D27" s="20">
        <f t="shared" si="0"/>
        <v>175.4420050514863</v>
      </c>
      <c r="E27" s="20">
        <f t="shared" si="1"/>
        <v>6.017191977077364</v>
      </c>
      <c r="F27" s="61">
        <v>2246</v>
      </c>
      <c r="G27" s="20">
        <f t="shared" si="2"/>
        <v>67.8898527944866</v>
      </c>
      <c r="H27" s="20">
        <f t="shared" si="3"/>
        <v>3.269143996623146</v>
      </c>
      <c r="I27" s="61">
        <f t="shared" si="4"/>
        <v>3149</v>
      </c>
      <c r="J27" s="20">
        <f t="shared" si="5"/>
        <v>82.36986659691343</v>
      </c>
      <c r="K27" s="18">
        <f t="shared" si="6"/>
        <v>3.761796679010871</v>
      </c>
    </row>
    <row r="28" spans="1:11" ht="25.5">
      <c r="A28" s="16" t="s">
        <v>36</v>
      </c>
      <c r="B28" s="11" t="s">
        <v>60</v>
      </c>
      <c r="C28" s="61">
        <v>258</v>
      </c>
      <c r="D28" s="20">
        <f t="shared" si="0"/>
        <v>50.12628715756752</v>
      </c>
      <c r="E28" s="20">
        <f t="shared" si="1"/>
        <v>1.7191977077363896</v>
      </c>
      <c r="F28" s="61">
        <v>5269</v>
      </c>
      <c r="G28" s="20">
        <f t="shared" si="2"/>
        <v>159.26608832330805</v>
      </c>
      <c r="H28" s="20">
        <f t="shared" si="3"/>
        <v>7.669242973378164</v>
      </c>
      <c r="I28" s="61">
        <f t="shared" si="4"/>
        <v>5527</v>
      </c>
      <c r="J28" s="20">
        <f t="shared" si="5"/>
        <v>144.5723253989014</v>
      </c>
      <c r="K28" s="18">
        <f t="shared" si="6"/>
        <v>6.602556444869191</v>
      </c>
    </row>
    <row r="29" spans="1:11" ht="15" thickBot="1">
      <c r="A29" s="227" t="s">
        <v>38</v>
      </c>
      <c r="B29" s="72" t="s">
        <v>39</v>
      </c>
      <c r="C29" s="82">
        <v>429</v>
      </c>
      <c r="D29" s="60">
        <f t="shared" si="0"/>
        <v>83.34952399455993</v>
      </c>
      <c r="E29" s="60">
        <f t="shared" si="1"/>
        <v>2.8586659558872527</v>
      </c>
      <c r="F29" s="82">
        <v>3558</v>
      </c>
      <c r="G29" s="68">
        <f t="shared" si="2"/>
        <v>107.54768310008161</v>
      </c>
      <c r="H29" s="68">
        <f t="shared" si="3"/>
        <v>5.178813152264094</v>
      </c>
      <c r="I29" s="77">
        <f t="shared" si="4"/>
        <v>3987</v>
      </c>
      <c r="J29" s="68">
        <f t="shared" si="5"/>
        <v>104.28982474496469</v>
      </c>
      <c r="K29" s="68">
        <f t="shared" si="6"/>
        <v>4.762871819376419</v>
      </c>
    </row>
    <row r="30" spans="1:11" s="33" customFormat="1" ht="13.5" customHeight="1">
      <c r="A30" s="228"/>
      <c r="B30" s="85" t="s">
        <v>40</v>
      </c>
      <c r="C30" s="212">
        <v>214</v>
      </c>
      <c r="D30" s="96">
        <f t="shared" si="0"/>
        <v>41.577618029920345</v>
      </c>
      <c r="E30" s="96">
        <f t="shared" si="1"/>
        <v>1.4260011994402613</v>
      </c>
      <c r="F30" s="212">
        <v>1441</v>
      </c>
      <c r="G30" s="97">
        <f t="shared" si="2"/>
        <v>43.55711392558111</v>
      </c>
      <c r="H30" s="97">
        <f t="shared" si="3"/>
        <v>2.0974338820721075</v>
      </c>
      <c r="I30" s="87">
        <f t="shared" si="4"/>
        <v>1655</v>
      </c>
      <c r="J30" s="97">
        <f t="shared" si="5"/>
        <v>43.2906094690034</v>
      </c>
      <c r="K30" s="97">
        <f t="shared" si="6"/>
        <v>1.9770636722016486</v>
      </c>
    </row>
    <row r="31" spans="1:11" ht="14.25">
      <c r="A31" s="16" t="s">
        <v>41</v>
      </c>
      <c r="B31" s="11" t="s">
        <v>42</v>
      </c>
      <c r="C31" s="61"/>
      <c r="D31" s="20">
        <f t="shared" si="0"/>
        <v>0</v>
      </c>
      <c r="E31" s="20">
        <f t="shared" si="1"/>
        <v>0</v>
      </c>
      <c r="F31" s="61">
        <v>101</v>
      </c>
      <c r="G31" s="18">
        <f t="shared" si="2"/>
        <v>3.05292748541547</v>
      </c>
      <c r="H31" s="18">
        <f t="shared" si="3"/>
        <v>0.14700959201199365</v>
      </c>
      <c r="I31" s="76">
        <f t="shared" si="4"/>
        <v>101</v>
      </c>
      <c r="J31" s="18">
        <f t="shared" si="5"/>
        <v>2.641904263667277</v>
      </c>
      <c r="K31" s="18">
        <f t="shared" si="6"/>
        <v>0.12065464102257795</v>
      </c>
    </row>
    <row r="32" spans="1:11" ht="14.25">
      <c r="A32" s="16" t="s">
        <v>43</v>
      </c>
      <c r="B32" s="11" t="s">
        <v>44</v>
      </c>
      <c r="C32" s="61">
        <v>2</v>
      </c>
      <c r="D32" s="20">
        <f t="shared" si="0"/>
        <v>0.38857586943850786</v>
      </c>
      <c r="E32" s="20">
        <f t="shared" si="1"/>
        <v>0.013327114013460385</v>
      </c>
      <c r="F32" s="61"/>
      <c r="G32" s="18">
        <f t="shared" si="2"/>
        <v>0</v>
      </c>
      <c r="H32" s="18">
        <f t="shared" si="3"/>
        <v>0</v>
      </c>
      <c r="I32" s="76">
        <f t="shared" si="4"/>
        <v>2</v>
      </c>
      <c r="J32" s="18">
        <f t="shared" si="5"/>
        <v>0.052314935914203504</v>
      </c>
      <c r="K32" s="18">
        <f t="shared" si="6"/>
        <v>0.002389200812328276</v>
      </c>
    </row>
    <row r="33" spans="1:11" ht="14.25">
      <c r="A33" s="16" t="s">
        <v>45</v>
      </c>
      <c r="B33" s="11" t="s">
        <v>46</v>
      </c>
      <c r="C33" s="61">
        <v>76</v>
      </c>
      <c r="D33" s="20">
        <f t="shared" si="0"/>
        <v>14.765883038663299</v>
      </c>
      <c r="E33" s="20">
        <f t="shared" si="1"/>
        <v>0.5064303325114946</v>
      </c>
      <c r="F33" s="61">
        <v>32</v>
      </c>
      <c r="G33" s="18">
        <f t="shared" si="2"/>
        <v>0.9672641537950004</v>
      </c>
      <c r="H33" s="18">
        <f t="shared" si="3"/>
        <v>0.04657729647904749</v>
      </c>
      <c r="I33" s="76">
        <f t="shared" si="4"/>
        <v>108</v>
      </c>
      <c r="J33" s="18">
        <f t="shared" si="5"/>
        <v>2.8250065393669894</v>
      </c>
      <c r="K33" s="18">
        <f t="shared" si="6"/>
        <v>0.12901684386572693</v>
      </c>
    </row>
    <row r="34" spans="1:11" ht="14.25">
      <c r="A34" s="16" t="s">
        <v>47</v>
      </c>
      <c r="B34" s="11" t="s">
        <v>48</v>
      </c>
      <c r="C34" s="61">
        <v>962</v>
      </c>
      <c r="D34" s="20">
        <f t="shared" si="0"/>
        <v>186.90499319992227</v>
      </c>
      <c r="E34" s="20">
        <f t="shared" si="1"/>
        <v>6.410341840474445</v>
      </c>
      <c r="F34" s="76">
        <v>3401</v>
      </c>
      <c r="G34" s="18">
        <f t="shared" si="2"/>
        <v>102.8020433455249</v>
      </c>
      <c r="H34" s="18">
        <f t="shared" si="3"/>
        <v>4.950293291413766</v>
      </c>
      <c r="I34" s="76">
        <f t="shared" si="4"/>
        <v>4363</v>
      </c>
      <c r="J34" s="18">
        <f t="shared" si="5"/>
        <v>114.12503269683495</v>
      </c>
      <c r="K34" s="18">
        <f t="shared" si="6"/>
        <v>5.212041572094135</v>
      </c>
    </row>
    <row r="35" spans="1:11" ht="15" thickBot="1">
      <c r="A35" s="35" t="s">
        <v>49</v>
      </c>
      <c r="B35" s="36" t="s">
        <v>50</v>
      </c>
      <c r="C35" s="82">
        <v>688</v>
      </c>
      <c r="D35" s="60">
        <f t="shared" si="0"/>
        <v>133.6700990868467</v>
      </c>
      <c r="E35" s="60">
        <f t="shared" si="1"/>
        <v>4.584527220630372</v>
      </c>
      <c r="F35" s="77">
        <v>2803</v>
      </c>
      <c r="G35" s="68">
        <f t="shared" si="2"/>
        <v>84.72629447148083</v>
      </c>
      <c r="H35" s="68">
        <f t="shared" si="3"/>
        <v>4.079880063461567</v>
      </c>
      <c r="I35" s="77">
        <f t="shared" si="4"/>
        <v>3491</v>
      </c>
      <c r="J35" s="68">
        <f t="shared" si="5"/>
        <v>91.31572063824221</v>
      </c>
      <c r="K35" s="18">
        <f t="shared" si="6"/>
        <v>4.170350017919006</v>
      </c>
    </row>
    <row r="36" spans="1:11" ht="20.25" customHeight="1">
      <c r="A36" s="66"/>
      <c r="B36" s="67" t="s">
        <v>51</v>
      </c>
      <c r="C36" s="213">
        <f>C7+C9+C11+C12+SUM(C14:C18)+C22+SUM(C26:C29)+SUM(C31:C35)</f>
        <v>15007</v>
      </c>
      <c r="D36" s="47">
        <f t="shared" si="0"/>
        <v>2915.6790363318437</v>
      </c>
      <c r="E36" s="47">
        <f t="shared" si="1"/>
        <v>100</v>
      </c>
      <c r="F36" s="213">
        <f>F7+F9+F11+F12+SUM(F14:F18)+F22+SUM(F26:F29)+SUM(F31:F35)</f>
        <v>68703</v>
      </c>
      <c r="G36" s="47">
        <f t="shared" si="2"/>
        <v>2076.68591119306</v>
      </c>
      <c r="H36" s="47">
        <f t="shared" si="3"/>
        <v>100</v>
      </c>
      <c r="I36" s="81">
        <f>I7+I9+I11+I12+SUM(I14:I18)+I22+SUM(I26:I29)+SUM(I31:I35)</f>
        <v>83710</v>
      </c>
      <c r="J36" s="47">
        <f t="shared" si="5"/>
        <v>2189.6416426889878</v>
      </c>
      <c r="K36" s="18">
        <f t="shared" si="6"/>
        <v>100</v>
      </c>
    </row>
    <row r="37" ht="14.25">
      <c r="B37" s="216"/>
    </row>
    <row r="38" ht="14.25">
      <c r="B38" s="216" t="s">
        <v>79</v>
      </c>
    </row>
  </sheetData>
  <sheetProtection/>
  <mergeCells count="9">
    <mergeCell ref="A2:J2"/>
    <mergeCell ref="A5:A6"/>
    <mergeCell ref="B5:B6"/>
    <mergeCell ref="A7:A8"/>
    <mergeCell ref="A29:A30"/>
    <mergeCell ref="A9:A10"/>
    <mergeCell ref="A12:A13"/>
    <mergeCell ref="A18:A21"/>
    <mergeCell ref="A22:A25"/>
  </mergeCells>
  <printOptions horizontalCentered="1"/>
  <pageMargins left="0.7480314960629921" right="0.7480314960629921" top="0.2362204724409449" bottom="0.3937007874015748" header="0.2362204724409449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A1">
      <selection activeCell="E12" sqref="E12:E13"/>
    </sheetView>
  </sheetViews>
  <sheetFormatPr defaultColWidth="9.140625" defaultRowHeight="12.75"/>
  <cols>
    <col min="1" max="1" width="6.00390625" style="28" customWidth="1"/>
    <col min="2" max="2" width="53.7109375" style="0" customWidth="1"/>
    <col min="3" max="3" width="10.421875" style="5" customWidth="1"/>
    <col min="4" max="4" width="10.421875" style="106" customWidth="1"/>
    <col min="5" max="5" width="8.421875" style="106" customWidth="1"/>
    <col min="6" max="6" width="10.28125" style="5" customWidth="1"/>
    <col min="7" max="7" width="10.421875" style="106" customWidth="1"/>
    <col min="8" max="8" width="8.421875" style="106" customWidth="1"/>
    <col min="9" max="9" width="10.28125" style="0" customWidth="1"/>
    <col min="10" max="10" width="10.00390625" style="106" customWidth="1"/>
    <col min="11" max="11" width="9.140625" style="106" customWidth="1"/>
  </cols>
  <sheetData>
    <row r="2" spans="1:11" ht="12.75">
      <c r="A2" s="262" t="s">
        <v>77</v>
      </c>
      <c r="B2" s="262"/>
      <c r="C2" s="262"/>
      <c r="D2" s="262"/>
      <c r="E2" s="262"/>
      <c r="F2" s="262"/>
      <c r="G2" s="262"/>
      <c r="H2" s="262"/>
      <c r="I2" s="262"/>
      <c r="J2" s="262"/>
      <c r="K2" s="107"/>
    </row>
    <row r="3" spans="1:11" ht="12.75">
      <c r="A3" s="64"/>
      <c r="B3" s="1"/>
      <c r="C3" s="203"/>
      <c r="D3" s="108"/>
      <c r="E3" s="108"/>
      <c r="F3" s="203"/>
      <c r="G3" s="108"/>
      <c r="H3" s="114"/>
      <c r="I3" s="3"/>
      <c r="J3" s="114"/>
      <c r="K3" s="114"/>
    </row>
    <row r="4" spans="1:10" ht="12.75">
      <c r="A4" s="65"/>
      <c r="D4" s="217">
        <v>2577</v>
      </c>
      <c r="E4" s="109"/>
      <c r="G4" s="218">
        <v>9513</v>
      </c>
      <c r="H4" s="109"/>
      <c r="I4" s="5"/>
      <c r="J4" s="217">
        <f>SUM(D4:G4)</f>
        <v>12090</v>
      </c>
    </row>
    <row r="5" spans="1:11" ht="12.75">
      <c r="A5" s="233" t="s">
        <v>57</v>
      </c>
      <c r="B5" s="233" t="s">
        <v>55</v>
      </c>
      <c r="C5" s="268" t="s">
        <v>0</v>
      </c>
      <c r="D5" s="269"/>
      <c r="E5" s="270"/>
      <c r="F5" s="268" t="s">
        <v>1</v>
      </c>
      <c r="G5" s="269"/>
      <c r="H5" s="270"/>
      <c r="I5" s="8" t="s">
        <v>2</v>
      </c>
      <c r="J5" s="110"/>
      <c r="K5" s="111"/>
    </row>
    <row r="6" spans="1:11" ht="30" customHeight="1">
      <c r="A6" s="234"/>
      <c r="B6" s="234"/>
      <c r="C6" s="214" t="s">
        <v>3</v>
      </c>
      <c r="D6" s="118" t="s">
        <v>4</v>
      </c>
      <c r="E6" s="118" t="s">
        <v>5</v>
      </c>
      <c r="F6" s="214" t="s">
        <v>3</v>
      </c>
      <c r="G6" s="118" t="s">
        <v>4</v>
      </c>
      <c r="H6" s="118" t="s">
        <v>5</v>
      </c>
      <c r="I6" s="118" t="s">
        <v>3</v>
      </c>
      <c r="J6" s="118" t="s">
        <v>4</v>
      </c>
      <c r="K6" s="118" t="s">
        <v>5</v>
      </c>
    </row>
    <row r="7" spans="1:11" ht="15.75" customHeight="1" thickBot="1">
      <c r="A7" s="227" t="s">
        <v>6</v>
      </c>
      <c r="B7" s="36" t="s">
        <v>7</v>
      </c>
      <c r="C7" s="82">
        <v>788</v>
      </c>
      <c r="D7" s="60">
        <f aca="true" t="shared" si="0" ref="D7:D36">C7*1000/$D$4</f>
        <v>305.7819169577028</v>
      </c>
      <c r="E7" s="60">
        <f aca="true" t="shared" si="1" ref="E7:E36">C7*100/C$36</f>
        <v>22.847202087561612</v>
      </c>
      <c r="F7" s="82">
        <v>398</v>
      </c>
      <c r="G7" s="60">
        <f aca="true" t="shared" si="2" ref="G7:G36">F7*1000/$G$4</f>
        <v>41.83748554609482</v>
      </c>
      <c r="H7" s="60">
        <f aca="true" t="shared" si="3" ref="H7:H36">F7*100/F$36</f>
        <v>3.6063791228706052</v>
      </c>
      <c r="I7" s="119">
        <f aca="true" t="shared" si="4" ref="I7:I35">C7+F7</f>
        <v>1186</v>
      </c>
      <c r="J7" s="60">
        <f aca="true" t="shared" si="5" ref="J7:J36">I7*1000/$J$4</f>
        <v>98.09760132340777</v>
      </c>
      <c r="K7" s="60">
        <f aca="true" t="shared" si="6" ref="K7:K36">I7*100/I$36</f>
        <v>8.187780462547464</v>
      </c>
    </row>
    <row r="8" spans="1:11" s="106" customFormat="1" ht="12.75">
      <c r="A8" s="228"/>
      <c r="B8" s="102" t="s">
        <v>8</v>
      </c>
      <c r="C8" s="194">
        <v>10</v>
      </c>
      <c r="D8" s="92">
        <f t="shared" si="0"/>
        <v>3.880481179666279</v>
      </c>
      <c r="E8" s="92">
        <f t="shared" si="1"/>
        <v>0.2899391127863149</v>
      </c>
      <c r="F8" s="194">
        <v>5</v>
      </c>
      <c r="G8" s="92">
        <f t="shared" si="2"/>
        <v>0.5255965520866183</v>
      </c>
      <c r="H8" s="92">
        <f t="shared" si="3"/>
        <v>0.04530627038782167</v>
      </c>
      <c r="I8" s="90">
        <f t="shared" si="4"/>
        <v>15</v>
      </c>
      <c r="J8" s="92">
        <f t="shared" si="5"/>
        <v>1.2406947890818858</v>
      </c>
      <c r="K8" s="92">
        <f t="shared" si="6"/>
        <v>0.10355540214014498</v>
      </c>
    </row>
    <row r="9" spans="1:11" ht="17.25" customHeight="1" thickBot="1">
      <c r="A9" s="227" t="s">
        <v>9</v>
      </c>
      <c r="B9" s="36" t="s">
        <v>10</v>
      </c>
      <c r="C9" s="82">
        <v>12</v>
      </c>
      <c r="D9" s="60">
        <f t="shared" si="0"/>
        <v>4.656577415599535</v>
      </c>
      <c r="E9" s="60">
        <f t="shared" si="1"/>
        <v>0.3479269353435778</v>
      </c>
      <c r="F9" s="82">
        <v>205</v>
      </c>
      <c r="G9" s="60">
        <f t="shared" si="2"/>
        <v>21.54945863555135</v>
      </c>
      <c r="H9" s="60">
        <f t="shared" si="3"/>
        <v>1.8575570859006887</v>
      </c>
      <c r="I9" s="119">
        <f t="shared" si="4"/>
        <v>217</v>
      </c>
      <c r="J9" s="60">
        <f t="shared" si="5"/>
        <v>17.94871794871795</v>
      </c>
      <c r="K9" s="60">
        <f t="shared" si="6"/>
        <v>1.4981014842940974</v>
      </c>
    </row>
    <row r="10" spans="1:11" s="106" customFormat="1" ht="12.75">
      <c r="A10" s="228"/>
      <c r="B10" s="102" t="s">
        <v>11</v>
      </c>
      <c r="C10" s="194">
        <v>1</v>
      </c>
      <c r="D10" s="92">
        <f t="shared" si="0"/>
        <v>0.38804811796662786</v>
      </c>
      <c r="E10" s="92">
        <f t="shared" si="1"/>
        <v>0.028993911278631487</v>
      </c>
      <c r="F10" s="194">
        <v>92</v>
      </c>
      <c r="G10" s="92">
        <f t="shared" si="2"/>
        <v>9.670976558393777</v>
      </c>
      <c r="H10" s="92">
        <f t="shared" si="3"/>
        <v>0.8336353751359188</v>
      </c>
      <c r="I10" s="90">
        <f t="shared" si="4"/>
        <v>93</v>
      </c>
      <c r="J10" s="92">
        <f t="shared" si="5"/>
        <v>7.6923076923076925</v>
      </c>
      <c r="K10" s="92">
        <f t="shared" si="6"/>
        <v>0.6420434932688989</v>
      </c>
    </row>
    <row r="11" spans="1:11" ht="16.5" customHeight="1">
      <c r="A11" s="16" t="s">
        <v>12</v>
      </c>
      <c r="B11" s="11" t="s">
        <v>13</v>
      </c>
      <c r="C11" s="61">
        <v>3</v>
      </c>
      <c r="D11" s="20">
        <f t="shared" si="0"/>
        <v>1.1641443538998837</v>
      </c>
      <c r="E11" s="20">
        <f t="shared" si="1"/>
        <v>0.08698173383589446</v>
      </c>
      <c r="F11" s="61">
        <v>31</v>
      </c>
      <c r="G11" s="20">
        <f t="shared" si="2"/>
        <v>3.2586986229370334</v>
      </c>
      <c r="H11" s="20">
        <f t="shared" si="3"/>
        <v>0.2808988764044944</v>
      </c>
      <c r="I11" s="120">
        <f t="shared" si="4"/>
        <v>34</v>
      </c>
      <c r="J11" s="20">
        <f t="shared" si="5"/>
        <v>2.812241521918941</v>
      </c>
      <c r="K11" s="20">
        <f t="shared" si="6"/>
        <v>0.23472557818432863</v>
      </c>
    </row>
    <row r="12" spans="1:11" ht="26.25" thickBot="1">
      <c r="A12" s="227" t="s">
        <v>14</v>
      </c>
      <c r="B12" s="36" t="s">
        <v>15</v>
      </c>
      <c r="C12" s="82">
        <v>12</v>
      </c>
      <c r="D12" s="60">
        <f t="shared" si="0"/>
        <v>4.656577415599535</v>
      </c>
      <c r="E12" s="60">
        <f t="shared" si="1"/>
        <v>0.3479269353435778</v>
      </c>
      <c r="F12" s="82">
        <v>818</v>
      </c>
      <c r="G12" s="60">
        <f t="shared" si="2"/>
        <v>85.98759592137075</v>
      </c>
      <c r="H12" s="60">
        <f t="shared" si="3"/>
        <v>7.412105835447626</v>
      </c>
      <c r="I12" s="119">
        <f t="shared" si="4"/>
        <v>830</v>
      </c>
      <c r="J12" s="60">
        <f t="shared" si="5"/>
        <v>68.65177832919768</v>
      </c>
      <c r="K12" s="60">
        <f t="shared" si="6"/>
        <v>5.730065585088022</v>
      </c>
    </row>
    <row r="13" spans="1:11" s="106" customFormat="1" ht="15" customHeight="1">
      <c r="A13" s="228"/>
      <c r="B13" s="101" t="s">
        <v>16</v>
      </c>
      <c r="C13" s="194">
        <v>7</v>
      </c>
      <c r="D13" s="92">
        <f t="shared" si="0"/>
        <v>2.716336825766395</v>
      </c>
      <c r="E13" s="92">
        <f t="shared" si="1"/>
        <v>0.2029573789504204</v>
      </c>
      <c r="F13" s="194">
        <v>654</v>
      </c>
      <c r="G13" s="92">
        <f t="shared" si="2"/>
        <v>68.74802901292968</v>
      </c>
      <c r="H13" s="92">
        <f t="shared" si="3"/>
        <v>5.926060166727075</v>
      </c>
      <c r="I13" s="90">
        <f t="shared" si="4"/>
        <v>661</v>
      </c>
      <c r="J13" s="92">
        <f t="shared" si="5"/>
        <v>54.67328370554177</v>
      </c>
      <c r="K13" s="92">
        <f t="shared" si="6"/>
        <v>4.563341387642389</v>
      </c>
    </row>
    <row r="14" spans="1:11" ht="15" customHeight="1">
      <c r="A14" s="14" t="s">
        <v>17</v>
      </c>
      <c r="B14" s="12" t="s">
        <v>18</v>
      </c>
      <c r="C14" s="61">
        <v>35</v>
      </c>
      <c r="D14" s="20">
        <f t="shared" si="0"/>
        <v>13.581684128831975</v>
      </c>
      <c r="E14" s="20">
        <f t="shared" si="1"/>
        <v>1.0147868947521022</v>
      </c>
      <c r="F14" s="61">
        <v>220</v>
      </c>
      <c r="G14" s="20">
        <f t="shared" si="2"/>
        <v>23.126248291811205</v>
      </c>
      <c r="H14" s="20">
        <f t="shared" si="3"/>
        <v>1.9934758970641537</v>
      </c>
      <c r="I14" s="120">
        <f t="shared" si="4"/>
        <v>255</v>
      </c>
      <c r="J14" s="20">
        <f t="shared" si="5"/>
        <v>21.09181141439206</v>
      </c>
      <c r="K14" s="20">
        <f t="shared" si="6"/>
        <v>1.7604418363824645</v>
      </c>
    </row>
    <row r="15" spans="1:11" ht="14.25">
      <c r="A15" s="14" t="s">
        <v>19</v>
      </c>
      <c r="B15" s="12" t="s">
        <v>20</v>
      </c>
      <c r="C15" s="61">
        <v>36</v>
      </c>
      <c r="D15" s="20">
        <f t="shared" si="0"/>
        <v>13.969732246798603</v>
      </c>
      <c r="E15" s="20">
        <f t="shared" si="1"/>
        <v>1.0437808060307336</v>
      </c>
      <c r="F15" s="61">
        <v>600</v>
      </c>
      <c r="G15" s="20">
        <f t="shared" si="2"/>
        <v>63.0715862503942</v>
      </c>
      <c r="H15" s="20">
        <f t="shared" si="3"/>
        <v>5.436752446538601</v>
      </c>
      <c r="I15" s="120">
        <f t="shared" si="4"/>
        <v>636</v>
      </c>
      <c r="J15" s="20">
        <f t="shared" si="5"/>
        <v>52.60545905707196</v>
      </c>
      <c r="K15" s="20">
        <f t="shared" si="6"/>
        <v>4.390749050742147</v>
      </c>
    </row>
    <row r="16" spans="1:11" ht="14.25">
      <c r="A16" s="16" t="s">
        <v>21</v>
      </c>
      <c r="B16" s="11" t="s">
        <v>22</v>
      </c>
      <c r="C16" s="61">
        <v>61</v>
      </c>
      <c r="D16" s="20">
        <f t="shared" si="0"/>
        <v>23.6709351959643</v>
      </c>
      <c r="E16" s="20">
        <f t="shared" si="1"/>
        <v>1.7686285879965207</v>
      </c>
      <c r="F16" s="61">
        <v>376</v>
      </c>
      <c r="G16" s="20">
        <f t="shared" si="2"/>
        <v>39.5248607169137</v>
      </c>
      <c r="H16" s="20">
        <f t="shared" si="3"/>
        <v>3.40703153316419</v>
      </c>
      <c r="I16" s="120">
        <f t="shared" si="4"/>
        <v>437</v>
      </c>
      <c r="J16" s="20">
        <f t="shared" si="5"/>
        <v>36.14557485525228</v>
      </c>
      <c r="K16" s="20">
        <f t="shared" si="6"/>
        <v>3.016914049016224</v>
      </c>
    </row>
    <row r="17" spans="1:11" ht="14.25">
      <c r="A17" s="14" t="s">
        <v>23</v>
      </c>
      <c r="B17" s="12" t="s">
        <v>24</v>
      </c>
      <c r="C17" s="61">
        <v>8</v>
      </c>
      <c r="D17" s="20">
        <f t="shared" si="0"/>
        <v>3.104384943733023</v>
      </c>
      <c r="E17" s="20">
        <f t="shared" si="1"/>
        <v>0.2319512902290519</v>
      </c>
      <c r="F17" s="61">
        <v>322</v>
      </c>
      <c r="G17" s="20">
        <f t="shared" si="2"/>
        <v>33.84841795437822</v>
      </c>
      <c r="H17" s="20">
        <f t="shared" si="3"/>
        <v>2.9177238129757157</v>
      </c>
      <c r="I17" s="120">
        <f t="shared" si="4"/>
        <v>330</v>
      </c>
      <c r="J17" s="20">
        <f t="shared" si="5"/>
        <v>27.29528535980149</v>
      </c>
      <c r="K17" s="20">
        <f t="shared" si="6"/>
        <v>2.2782188470831897</v>
      </c>
    </row>
    <row r="18" spans="1:11" ht="15" thickBot="1">
      <c r="A18" s="222" t="s">
        <v>25</v>
      </c>
      <c r="B18" s="70" t="s">
        <v>26</v>
      </c>
      <c r="C18" s="82">
        <v>5</v>
      </c>
      <c r="D18" s="60">
        <f t="shared" si="0"/>
        <v>1.9402405898331394</v>
      </c>
      <c r="E18" s="60">
        <f t="shared" si="1"/>
        <v>0.14496955639315745</v>
      </c>
      <c r="F18" s="82">
        <v>4392</v>
      </c>
      <c r="G18" s="60">
        <f t="shared" si="2"/>
        <v>461.68401135288553</v>
      </c>
      <c r="H18" s="60">
        <f t="shared" si="3"/>
        <v>39.79702790866256</v>
      </c>
      <c r="I18" s="119">
        <f t="shared" si="4"/>
        <v>4397</v>
      </c>
      <c r="J18" s="60">
        <f t="shared" si="5"/>
        <v>363.6889991728701</v>
      </c>
      <c r="K18" s="60">
        <f t="shared" si="6"/>
        <v>30.355540214014496</v>
      </c>
    </row>
    <row r="19" spans="1:11" s="106" customFormat="1" ht="10.5" customHeight="1">
      <c r="A19" s="223"/>
      <c r="B19" s="102" t="s">
        <v>27</v>
      </c>
      <c r="C19" s="194">
        <v>2</v>
      </c>
      <c r="D19" s="92">
        <f t="shared" si="0"/>
        <v>0.7760962359332557</v>
      </c>
      <c r="E19" s="92">
        <f t="shared" si="1"/>
        <v>0.05798782255726297</v>
      </c>
      <c r="F19" s="194">
        <v>2589</v>
      </c>
      <c r="G19" s="92">
        <f t="shared" si="2"/>
        <v>272.15389467045094</v>
      </c>
      <c r="H19" s="92">
        <f t="shared" si="3"/>
        <v>23.459586806814062</v>
      </c>
      <c r="I19" s="90">
        <f t="shared" si="4"/>
        <v>2591</v>
      </c>
      <c r="J19" s="92">
        <f t="shared" si="5"/>
        <v>214.3093465674111</v>
      </c>
      <c r="K19" s="92">
        <f t="shared" si="6"/>
        <v>17.887469796341044</v>
      </c>
    </row>
    <row r="20" spans="1:11" s="106" customFormat="1" ht="10.5" customHeight="1">
      <c r="A20" s="223"/>
      <c r="B20" s="104" t="s">
        <v>52</v>
      </c>
      <c r="C20" s="197"/>
      <c r="D20" s="115">
        <f t="shared" si="0"/>
        <v>0</v>
      </c>
      <c r="E20" s="115">
        <f t="shared" si="1"/>
        <v>0</v>
      </c>
      <c r="F20" s="197">
        <v>499</v>
      </c>
      <c r="G20" s="115">
        <f t="shared" si="2"/>
        <v>52.45453589824451</v>
      </c>
      <c r="H20" s="115">
        <f t="shared" si="3"/>
        <v>4.521565784704603</v>
      </c>
      <c r="I20" s="121">
        <f t="shared" si="4"/>
        <v>499</v>
      </c>
      <c r="J20" s="115">
        <f t="shared" si="5"/>
        <v>41.2737799834574</v>
      </c>
      <c r="K20" s="115">
        <f t="shared" si="6"/>
        <v>3.4449430445288227</v>
      </c>
    </row>
    <row r="21" spans="1:11" s="106" customFormat="1" ht="9.75" customHeight="1">
      <c r="A21" s="224"/>
      <c r="B21" s="105" t="s">
        <v>28</v>
      </c>
      <c r="C21" s="197"/>
      <c r="D21" s="115">
        <f t="shared" si="0"/>
        <v>0</v>
      </c>
      <c r="E21" s="115">
        <f t="shared" si="1"/>
        <v>0</v>
      </c>
      <c r="F21" s="197">
        <v>494</v>
      </c>
      <c r="G21" s="115">
        <f t="shared" si="2"/>
        <v>51.92893934615789</v>
      </c>
      <c r="H21" s="115">
        <f t="shared" si="3"/>
        <v>4.476259514316782</v>
      </c>
      <c r="I21" s="121">
        <f t="shared" si="4"/>
        <v>494</v>
      </c>
      <c r="J21" s="115">
        <f t="shared" si="5"/>
        <v>40.86021505376344</v>
      </c>
      <c r="K21" s="115">
        <f t="shared" si="6"/>
        <v>3.4104245771487744</v>
      </c>
    </row>
    <row r="22" spans="1:11" ht="18" customHeight="1" thickBot="1">
      <c r="A22" s="222" t="s">
        <v>29</v>
      </c>
      <c r="B22" s="70" t="s">
        <v>30</v>
      </c>
      <c r="C22" s="82">
        <v>1768</v>
      </c>
      <c r="D22" s="60">
        <f t="shared" si="0"/>
        <v>686.069072564998</v>
      </c>
      <c r="E22" s="60">
        <f t="shared" si="1"/>
        <v>51.26123514062047</v>
      </c>
      <c r="F22" s="82">
        <v>915</v>
      </c>
      <c r="G22" s="60">
        <f t="shared" si="2"/>
        <v>96.18416903185116</v>
      </c>
      <c r="H22" s="60">
        <f t="shared" si="3"/>
        <v>8.291047480971367</v>
      </c>
      <c r="I22" s="119">
        <f t="shared" si="4"/>
        <v>2683</v>
      </c>
      <c r="J22" s="60">
        <f t="shared" si="5"/>
        <v>221.91894127377998</v>
      </c>
      <c r="K22" s="60">
        <f t="shared" si="6"/>
        <v>18.522609596133933</v>
      </c>
    </row>
    <row r="23" spans="1:11" s="106" customFormat="1" ht="12.75">
      <c r="A23" s="223"/>
      <c r="B23" s="102" t="s">
        <v>31</v>
      </c>
      <c r="C23" s="194">
        <v>1319</v>
      </c>
      <c r="D23" s="92">
        <f t="shared" si="0"/>
        <v>511.83546759798213</v>
      </c>
      <c r="E23" s="92">
        <f t="shared" si="1"/>
        <v>38.24296897651493</v>
      </c>
      <c r="F23" s="194">
        <v>320</v>
      </c>
      <c r="G23" s="92">
        <f t="shared" si="2"/>
        <v>33.63817933354357</v>
      </c>
      <c r="H23" s="92">
        <f t="shared" si="3"/>
        <v>2.899601304820587</v>
      </c>
      <c r="I23" s="90">
        <f t="shared" si="4"/>
        <v>1639</v>
      </c>
      <c r="J23" s="92">
        <f t="shared" si="5"/>
        <v>135.56658395368072</v>
      </c>
      <c r="K23" s="92">
        <f t="shared" si="6"/>
        <v>11.315153607179841</v>
      </c>
    </row>
    <row r="24" spans="1:11" s="106" customFormat="1" ht="9.75" customHeight="1">
      <c r="A24" s="223"/>
      <c r="B24" s="103" t="s">
        <v>53</v>
      </c>
      <c r="C24" s="197">
        <v>49</v>
      </c>
      <c r="D24" s="115">
        <f t="shared" si="0"/>
        <v>19.014357780364765</v>
      </c>
      <c r="E24" s="115">
        <f t="shared" si="1"/>
        <v>1.4207016526529428</v>
      </c>
      <c r="F24" s="197">
        <v>78</v>
      </c>
      <c r="G24" s="115">
        <f t="shared" si="2"/>
        <v>8.199306212551246</v>
      </c>
      <c r="H24" s="115">
        <f t="shared" si="3"/>
        <v>0.7067778180500182</v>
      </c>
      <c r="I24" s="121">
        <f t="shared" si="4"/>
        <v>127</v>
      </c>
      <c r="J24" s="115">
        <f t="shared" si="5"/>
        <v>10.504549214226634</v>
      </c>
      <c r="K24" s="115">
        <f t="shared" si="6"/>
        <v>0.8767690714532275</v>
      </c>
    </row>
    <row r="25" spans="1:11" s="106" customFormat="1" ht="11.25" customHeight="1">
      <c r="A25" s="224"/>
      <c r="B25" s="103" t="s">
        <v>54</v>
      </c>
      <c r="C25" s="197">
        <v>334</v>
      </c>
      <c r="D25" s="115">
        <f t="shared" si="0"/>
        <v>129.6080714008537</v>
      </c>
      <c r="E25" s="115">
        <f t="shared" si="1"/>
        <v>9.683966367062917</v>
      </c>
      <c r="F25" s="197">
        <v>241</v>
      </c>
      <c r="G25" s="115">
        <f t="shared" si="2"/>
        <v>25.333753810575004</v>
      </c>
      <c r="H25" s="115">
        <f t="shared" si="3"/>
        <v>2.1837622326930046</v>
      </c>
      <c r="I25" s="121">
        <f t="shared" si="4"/>
        <v>575</v>
      </c>
      <c r="J25" s="115">
        <f t="shared" si="5"/>
        <v>47.55996691480563</v>
      </c>
      <c r="K25" s="115">
        <f t="shared" si="6"/>
        <v>3.9696237487055575</v>
      </c>
    </row>
    <row r="26" spans="1:11" ht="14.25">
      <c r="A26" s="16" t="s">
        <v>32</v>
      </c>
      <c r="B26" s="11" t="s">
        <v>33</v>
      </c>
      <c r="C26" s="61">
        <v>184</v>
      </c>
      <c r="D26" s="20">
        <f t="shared" si="0"/>
        <v>71.40085370585953</v>
      </c>
      <c r="E26" s="20">
        <f t="shared" si="1"/>
        <v>5.334879675268193</v>
      </c>
      <c r="F26" s="61">
        <v>391</v>
      </c>
      <c r="G26" s="20">
        <f t="shared" si="2"/>
        <v>41.101650373173555</v>
      </c>
      <c r="H26" s="20">
        <f t="shared" si="3"/>
        <v>3.542950344327655</v>
      </c>
      <c r="I26" s="120">
        <f t="shared" si="4"/>
        <v>575</v>
      </c>
      <c r="J26" s="20">
        <f t="shared" si="5"/>
        <v>47.55996691480563</v>
      </c>
      <c r="K26" s="20">
        <f t="shared" si="6"/>
        <v>3.9696237487055575</v>
      </c>
    </row>
    <row r="27" spans="1:11" ht="14.25">
      <c r="A27" s="16" t="s">
        <v>34</v>
      </c>
      <c r="B27" s="11" t="s">
        <v>35</v>
      </c>
      <c r="C27" s="61">
        <v>144</v>
      </c>
      <c r="D27" s="20">
        <f t="shared" si="0"/>
        <v>55.87892898719441</v>
      </c>
      <c r="E27" s="20">
        <f t="shared" si="1"/>
        <v>4.175123224122935</v>
      </c>
      <c r="F27" s="61">
        <v>242</v>
      </c>
      <c r="G27" s="20">
        <f t="shared" si="2"/>
        <v>25.438873120992326</v>
      </c>
      <c r="H27" s="20">
        <f t="shared" si="3"/>
        <v>2.192823486770569</v>
      </c>
      <c r="I27" s="120">
        <f t="shared" si="4"/>
        <v>386</v>
      </c>
      <c r="J27" s="20">
        <f t="shared" si="5"/>
        <v>31.92721257237386</v>
      </c>
      <c r="K27" s="20">
        <f t="shared" si="6"/>
        <v>2.664825681739731</v>
      </c>
    </row>
    <row r="28" spans="1:11" ht="25.5">
      <c r="A28" s="16" t="s">
        <v>36</v>
      </c>
      <c r="B28" s="11" t="s">
        <v>37</v>
      </c>
      <c r="C28" s="61">
        <v>26</v>
      </c>
      <c r="D28" s="20">
        <f t="shared" si="0"/>
        <v>10.089251067132324</v>
      </c>
      <c r="E28" s="20">
        <f t="shared" si="1"/>
        <v>0.7538416932444186</v>
      </c>
      <c r="F28" s="61">
        <v>897</v>
      </c>
      <c r="G28" s="20">
        <f t="shared" si="2"/>
        <v>94.29202144433933</v>
      </c>
      <c r="H28" s="20">
        <f t="shared" si="3"/>
        <v>8.127944907575209</v>
      </c>
      <c r="I28" s="120">
        <f t="shared" si="4"/>
        <v>923</v>
      </c>
      <c r="J28" s="20">
        <f t="shared" si="5"/>
        <v>76.34408602150538</v>
      </c>
      <c r="K28" s="20">
        <f t="shared" si="6"/>
        <v>6.372109078356921</v>
      </c>
    </row>
    <row r="29" spans="1:11" ht="15" thickBot="1">
      <c r="A29" s="227" t="s">
        <v>38</v>
      </c>
      <c r="B29" s="72" t="s">
        <v>39</v>
      </c>
      <c r="C29" s="82">
        <v>64</v>
      </c>
      <c r="D29" s="60">
        <f t="shared" si="0"/>
        <v>24.835079549864183</v>
      </c>
      <c r="E29" s="60">
        <f t="shared" si="1"/>
        <v>1.8556103218324151</v>
      </c>
      <c r="F29" s="82">
        <v>507</v>
      </c>
      <c r="G29" s="60">
        <f t="shared" si="2"/>
        <v>53.2954903815831</v>
      </c>
      <c r="H29" s="60">
        <f t="shared" si="3"/>
        <v>4.594055817325118</v>
      </c>
      <c r="I29" s="119">
        <f t="shared" si="4"/>
        <v>571</v>
      </c>
      <c r="J29" s="60">
        <f t="shared" si="5"/>
        <v>47.22911497105046</v>
      </c>
      <c r="K29" s="60">
        <f t="shared" si="6"/>
        <v>3.942008974801519</v>
      </c>
    </row>
    <row r="30" spans="1:11" s="106" customFormat="1" ht="12.75">
      <c r="A30" s="228"/>
      <c r="B30" s="101" t="s">
        <v>40</v>
      </c>
      <c r="C30" s="194">
        <v>33</v>
      </c>
      <c r="D30" s="92">
        <f t="shared" si="0"/>
        <v>12.80558789289872</v>
      </c>
      <c r="E30" s="92">
        <f t="shared" si="1"/>
        <v>0.9567990721948391</v>
      </c>
      <c r="F30" s="194">
        <v>187</v>
      </c>
      <c r="G30" s="92">
        <f t="shared" si="2"/>
        <v>19.657311048039524</v>
      </c>
      <c r="H30" s="92">
        <f t="shared" si="3"/>
        <v>1.6944545125045307</v>
      </c>
      <c r="I30" s="90">
        <f t="shared" si="4"/>
        <v>220</v>
      </c>
      <c r="J30" s="92">
        <f t="shared" si="5"/>
        <v>18.196856906534325</v>
      </c>
      <c r="K30" s="92">
        <f t="shared" si="6"/>
        <v>1.5188125647221264</v>
      </c>
    </row>
    <row r="31" spans="1:11" ht="14.25">
      <c r="A31" s="16" t="s">
        <v>41</v>
      </c>
      <c r="B31" s="11" t="s">
        <v>42</v>
      </c>
      <c r="C31" s="61"/>
      <c r="D31" s="20">
        <f t="shared" si="0"/>
        <v>0</v>
      </c>
      <c r="E31" s="20">
        <f t="shared" si="1"/>
        <v>0</v>
      </c>
      <c r="F31" s="61">
        <v>19</v>
      </c>
      <c r="G31" s="20">
        <f t="shared" si="2"/>
        <v>1.9972668979291497</v>
      </c>
      <c r="H31" s="20">
        <f t="shared" si="3"/>
        <v>0.17216382747372236</v>
      </c>
      <c r="I31" s="120">
        <f t="shared" si="4"/>
        <v>19</v>
      </c>
      <c r="J31" s="20">
        <f t="shared" si="5"/>
        <v>1.5715467328370554</v>
      </c>
      <c r="K31" s="20">
        <f t="shared" si="6"/>
        <v>0.13117017604418363</v>
      </c>
    </row>
    <row r="32" spans="1:11" ht="14.25">
      <c r="A32" s="16" t="s">
        <v>43</v>
      </c>
      <c r="B32" s="11" t="s">
        <v>44</v>
      </c>
      <c r="C32" s="61">
        <v>2</v>
      </c>
      <c r="D32" s="20">
        <f t="shared" si="0"/>
        <v>0.7760962359332557</v>
      </c>
      <c r="E32" s="20">
        <f t="shared" si="1"/>
        <v>0.05798782255726297</v>
      </c>
      <c r="F32" s="61"/>
      <c r="G32" s="20">
        <f t="shared" si="2"/>
        <v>0</v>
      </c>
      <c r="H32" s="20">
        <f t="shared" si="3"/>
        <v>0</v>
      </c>
      <c r="I32" s="120">
        <f t="shared" si="4"/>
        <v>2</v>
      </c>
      <c r="J32" s="20">
        <f t="shared" si="5"/>
        <v>0.1654259718775848</v>
      </c>
      <c r="K32" s="20">
        <f t="shared" si="6"/>
        <v>0.013807386952019331</v>
      </c>
    </row>
    <row r="33" spans="1:11" ht="14.25">
      <c r="A33" s="16" t="s">
        <v>45</v>
      </c>
      <c r="B33" s="11" t="s">
        <v>46</v>
      </c>
      <c r="C33" s="61">
        <v>11</v>
      </c>
      <c r="D33" s="20">
        <f t="shared" si="0"/>
        <v>4.268529297632907</v>
      </c>
      <c r="E33" s="20">
        <f t="shared" si="1"/>
        <v>0.31893302406494634</v>
      </c>
      <c r="F33" s="61">
        <v>3</v>
      </c>
      <c r="G33" s="20">
        <f t="shared" si="2"/>
        <v>0.315357931251971</v>
      </c>
      <c r="H33" s="20">
        <f t="shared" si="3"/>
        <v>0.027183762232693004</v>
      </c>
      <c r="I33" s="120">
        <f t="shared" si="4"/>
        <v>14</v>
      </c>
      <c r="J33" s="20">
        <f t="shared" si="5"/>
        <v>1.1579818031430935</v>
      </c>
      <c r="K33" s="20">
        <f t="shared" si="6"/>
        <v>0.09665170866413532</v>
      </c>
    </row>
    <row r="34" spans="1:11" ht="14.25">
      <c r="A34" s="16" t="s">
        <v>47</v>
      </c>
      <c r="B34" s="11" t="s">
        <v>48</v>
      </c>
      <c r="C34" s="61">
        <v>223</v>
      </c>
      <c r="D34" s="20">
        <f t="shared" si="0"/>
        <v>86.53473030655802</v>
      </c>
      <c r="E34" s="20">
        <f t="shared" si="1"/>
        <v>6.465642215134822</v>
      </c>
      <c r="F34" s="61">
        <v>313</v>
      </c>
      <c r="G34" s="20">
        <f t="shared" si="2"/>
        <v>32.902344160622306</v>
      </c>
      <c r="H34" s="20">
        <f t="shared" si="3"/>
        <v>2.836172526277637</v>
      </c>
      <c r="I34" s="120">
        <f t="shared" si="4"/>
        <v>536</v>
      </c>
      <c r="J34" s="20">
        <f t="shared" si="5"/>
        <v>44.334160463192724</v>
      </c>
      <c r="K34" s="20">
        <f t="shared" si="6"/>
        <v>3.7003797031411807</v>
      </c>
    </row>
    <row r="35" spans="1:11" ht="15" thickBot="1">
      <c r="A35" s="16" t="s">
        <v>49</v>
      </c>
      <c r="B35" s="36" t="s">
        <v>50</v>
      </c>
      <c r="C35" s="82">
        <v>67</v>
      </c>
      <c r="D35" s="60">
        <f t="shared" si="0"/>
        <v>25.999223903764065</v>
      </c>
      <c r="E35" s="60">
        <f t="shared" si="1"/>
        <v>1.9425920556683096</v>
      </c>
      <c r="F35" s="82">
        <v>387</v>
      </c>
      <c r="G35" s="60">
        <f t="shared" si="2"/>
        <v>40.68117313150426</v>
      </c>
      <c r="H35" s="60">
        <f t="shared" si="3"/>
        <v>3.5067053280173974</v>
      </c>
      <c r="I35" s="119">
        <f t="shared" si="4"/>
        <v>454</v>
      </c>
      <c r="J35" s="60">
        <f t="shared" si="5"/>
        <v>37.551695616211745</v>
      </c>
      <c r="K35" s="60">
        <f t="shared" si="6"/>
        <v>3.134276838108388</v>
      </c>
    </row>
    <row r="36" spans="1:11" ht="15">
      <c r="A36" s="99"/>
      <c r="B36" s="116" t="s">
        <v>51</v>
      </c>
      <c r="C36" s="215">
        <f>C7+C9+C11+C12+SUM(C14:C18)+C22+SUM(C26:C29)+SUM(C31:C35)</f>
        <v>3449</v>
      </c>
      <c r="D36" s="148">
        <f t="shared" si="0"/>
        <v>1338.3779588668995</v>
      </c>
      <c r="E36" s="148">
        <f t="shared" si="1"/>
        <v>100</v>
      </c>
      <c r="F36" s="215">
        <f>F7+F9+F11+F12+SUM(F14:F18)+F22+SUM(F26:F29)+SUM(F31:F35)</f>
        <v>11036</v>
      </c>
      <c r="G36" s="148">
        <f t="shared" si="2"/>
        <v>1160.096709765584</v>
      </c>
      <c r="H36" s="148">
        <f t="shared" si="3"/>
        <v>100</v>
      </c>
      <c r="I36" s="117">
        <f>I7+I9+I11+I12+SUM(I14:I18)+I22+SUM(I26:I29)+SUM(I31:I35)</f>
        <v>14485</v>
      </c>
      <c r="J36" s="148">
        <f t="shared" si="5"/>
        <v>1198.0976013234078</v>
      </c>
      <c r="K36" s="148">
        <f t="shared" si="6"/>
        <v>100</v>
      </c>
    </row>
    <row r="37" ht="12.75">
      <c r="B37" s="216"/>
    </row>
    <row r="38" ht="12.75">
      <c r="B38" s="216" t="s">
        <v>79</v>
      </c>
    </row>
  </sheetData>
  <sheetProtection/>
  <mergeCells count="11">
    <mergeCell ref="A18:A21"/>
    <mergeCell ref="A2:J2"/>
    <mergeCell ref="F5:H5"/>
    <mergeCell ref="C5:E5"/>
    <mergeCell ref="A22:A25"/>
    <mergeCell ref="A29:A30"/>
    <mergeCell ref="B5:B6"/>
    <mergeCell ref="A5:A6"/>
    <mergeCell ref="A7:A8"/>
    <mergeCell ref="A9:A10"/>
    <mergeCell ref="A12:A13"/>
  </mergeCells>
  <printOptions horizontalCentered="1" verticalCentered="1"/>
  <pageMargins left="0.7480314960629921" right="0.7480314960629921" top="0.1968503937007874" bottom="0.3937007874015748" header="0" footer="0"/>
  <pageSetup horizontalDpi="1200" verticalDpi="1200" orientation="landscape" paperSize="9" scale="85" r:id="rId1"/>
  <headerFooter alignWithMargins="0">
    <oddFooter>&amp;L&amp;Z&amp;F *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Потребител на Windows</cp:lastModifiedBy>
  <cp:lastPrinted>2017-04-25T11:47:02Z</cp:lastPrinted>
  <dcterms:created xsi:type="dcterms:W3CDTF">2006-06-22T08:07:32Z</dcterms:created>
  <dcterms:modified xsi:type="dcterms:W3CDTF">2017-06-28T05:57:04Z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