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480" yWindow="120" windowWidth="11355" windowHeight="8700" tabRatio="909" activeTab="10"/>
  </bookViews>
  <sheets>
    <sheet name="В.Търново" sheetId="1" r:id="rId1"/>
    <sheet name="Г.Оряховица" sheetId="2" r:id="rId2"/>
    <sheet name="Елена" sheetId="3" r:id="rId3"/>
    <sheet name="Златарица" sheetId="4" r:id="rId4"/>
    <sheet name="Лясковец" sheetId="5" r:id="rId5"/>
    <sheet name="Павликени" sheetId="6" r:id="rId6"/>
    <sheet name="П.Тръмбеш" sheetId="7" r:id="rId7"/>
    <sheet name="Свищов" sheetId="8" r:id="rId8"/>
    <sheet name="Стражица" sheetId="9" r:id="rId9"/>
    <sheet name="Сухиндол" sheetId="10" r:id="rId10"/>
    <sheet name="Област" sheetId="11" r:id="rId11"/>
  </sheets>
  <definedNames/>
  <calcPr fullCalcOnLoad="1"/>
</workbook>
</file>

<file path=xl/sharedStrings.xml><?xml version="1.0" encoding="utf-8"?>
<sst xmlns="http://schemas.openxmlformats.org/spreadsheetml/2006/main" count="703" uniqueCount="79">
  <si>
    <t>0 - 17 години</t>
  </si>
  <si>
    <t>над 18 години</t>
  </si>
  <si>
    <t>общо</t>
  </si>
  <si>
    <t>Брой</t>
  </si>
  <si>
    <t>На 1000 д. население</t>
  </si>
  <si>
    <t>Отн. дял %</t>
  </si>
  <si>
    <t>I.</t>
  </si>
  <si>
    <t xml:space="preserve"> Някои инфекциозни и паразитни болести </t>
  </si>
  <si>
    <t xml:space="preserve">  в т.ч. Чревни инфекции</t>
  </si>
  <si>
    <t>II.</t>
  </si>
  <si>
    <t xml:space="preserve"> Новообразувания</t>
  </si>
  <si>
    <t xml:space="preserve">  в т.ч. Злокачествени новообразувания</t>
  </si>
  <si>
    <t>III.</t>
  </si>
  <si>
    <t xml:space="preserve"> Болести на кръвта и кръвотворните органи</t>
  </si>
  <si>
    <t>IV.</t>
  </si>
  <si>
    <t xml:space="preserve"> Болести на ендокринната система, разстройства на  храненето и на обмяната на веществата</t>
  </si>
  <si>
    <t xml:space="preserve">    в т.ч. Захарен диабет</t>
  </si>
  <si>
    <t>V.</t>
  </si>
  <si>
    <t xml:space="preserve"> Психични и поведенчески разстройства</t>
  </si>
  <si>
    <t>VI.</t>
  </si>
  <si>
    <t xml:space="preserve"> Болести на нервната система </t>
  </si>
  <si>
    <t>VII.</t>
  </si>
  <si>
    <t xml:space="preserve"> Болести на окото и придатъците му</t>
  </si>
  <si>
    <t>VIII.</t>
  </si>
  <si>
    <t xml:space="preserve"> Болести на ухото и мастоидния израстък</t>
  </si>
  <si>
    <t>IX.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</si>
  <si>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</si>
  <si>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</si>
  <si>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Мозъчносъдови болести</t>
  </si>
  <si>
    <t>Х.</t>
  </si>
  <si>
    <t xml:space="preserve"> Болести на дихателната система</t>
  </si>
  <si>
    <t xml:space="preserve">  в т.ч. Остри инфекции на горните дих. пътища</t>
  </si>
  <si>
    <t>XI.</t>
  </si>
  <si>
    <t xml:space="preserve"> Болести на храносмилателната система</t>
  </si>
  <si>
    <t>XIІ.</t>
  </si>
  <si>
    <t xml:space="preserve"> Болести на кожата и подкожната тъкан</t>
  </si>
  <si>
    <t>XІІІ.</t>
  </si>
  <si>
    <t xml:space="preserve"> Болести на костно-мускулната система и на съединителната тъкан</t>
  </si>
  <si>
    <t>XIV.</t>
  </si>
  <si>
    <t xml:space="preserve"> Болести на пикочо-половата система</t>
  </si>
  <si>
    <t xml:space="preserve">  в т.ч. Болести на пикочната система</t>
  </si>
  <si>
    <t>XV.</t>
  </si>
  <si>
    <t xml:space="preserve"> Бременност, раждане и послеродов период</t>
  </si>
  <si>
    <t>XVI.</t>
  </si>
  <si>
    <t xml:space="preserve"> Някои състояния, възникващи през перинаталния период</t>
  </si>
  <si>
    <t>XVIІ.</t>
  </si>
  <si>
    <t xml:space="preserve"> Вродени аномалии  (пороци на развитието)</t>
  </si>
  <si>
    <t>XVIII.</t>
  </si>
  <si>
    <t xml:space="preserve"> Симптоми, признаци и отклонения от нормата</t>
  </si>
  <si>
    <t>XIX.</t>
  </si>
  <si>
    <t xml:space="preserve"> Травми и отравяния</t>
  </si>
  <si>
    <t>ОБЩО</t>
  </si>
  <si>
    <r>
      <t xml:space="preserve">         </t>
    </r>
    <r>
      <rPr>
        <i/>
        <sz val="10"/>
        <rFont val="Arial"/>
        <family val="2"/>
      </rPr>
      <t xml:space="preserve"> Исхемична болест на сърцето</t>
    </r>
  </si>
  <si>
    <t xml:space="preserve">          Пневмонии  (вирусни и бактериални)</t>
  </si>
  <si>
    <t xml:space="preserve">         Остър бронхит и бронхиолит</t>
  </si>
  <si>
    <t>Класове болести</t>
  </si>
  <si>
    <r>
      <t xml:space="preserve">         </t>
    </r>
    <r>
      <rPr>
        <i/>
        <sz val="9"/>
        <rFont val="Arial"/>
        <family val="2"/>
      </rPr>
      <t xml:space="preserve"> Исхемична болест на сърцето</t>
    </r>
  </si>
  <si>
    <t>Клас по МКБ</t>
  </si>
  <si>
    <t>Клас 
по
 МКБ</t>
  </si>
  <si>
    <t>Клас
 по 
МКБ</t>
  </si>
  <si>
    <t xml:space="preserve"> Болести на костно-мускулната система и на 
 съединителната тъкан</t>
  </si>
  <si>
    <t xml:space="preserve"> Болести на ендокринната система, разстройства на 
 храненето и на обмяната на веществата</t>
  </si>
  <si>
    <t xml:space="preserve">          Исхемична болест на сърцето</t>
  </si>
  <si>
    <t xml:space="preserve"> Болести на ендокринната система, разстройства на  
 храненето и на обмяната на веществата</t>
  </si>
  <si>
    <t xml:space="preserve"> Някои състояния, възникващи през  перинаталния период</t>
  </si>
  <si>
    <t xml:space="preserve"> Болести на костно-мускулната система и на съединител. тъкан</t>
  </si>
  <si>
    <t xml:space="preserve"> Болести на костно-мускулната с-ма и на  съедин. тъкан</t>
  </si>
  <si>
    <t xml:space="preserve"> Някои състояния, възн. през перинаталния период</t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</si>
  <si>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ВЕЛИКО ТЪРНОВО</t>
    </r>
    <r>
      <rPr>
        <sz val="10"/>
        <rFont val="Hebar"/>
        <family val="0"/>
      </rPr>
      <t xml:space="preserve">   ПРЕЗ   2015 год.</t>
    </r>
  </si>
  <si>
    <r>
      <t>РЕГИСТРИРАНИ   ЗАБОЛЯВАНИЯ   В  ЛЕЧЕБНИТЕ  ЗАВЕДЕНИЯ ЗА ДОБОЛНИЧНА ПОМОЩ   В</t>
    </r>
    <r>
      <rPr>
        <b/>
        <sz val="10"/>
        <rFont val="Hebar"/>
        <family val="0"/>
      </rPr>
      <t xml:space="preserve">  ОБЩИНА  ГОРНА ОРЯХОВИЦА</t>
    </r>
    <r>
      <rPr>
        <sz val="10"/>
        <rFont val="Hebar"/>
        <family val="0"/>
      </rPr>
      <t xml:space="preserve">   ПРЕЗ   2015 год.</t>
    </r>
  </si>
  <si>
    <r>
      <t xml:space="preserve">РЕГИСТРИРАНИ   ЗАБОЛЯВАНИЯ   В  ЛЕЧЕБНИТЕ  ЗАВЕДЕНИЯ ЗА ДОБОЛНИЧНА ПОМОЩ </t>
    </r>
    <r>
      <rPr>
        <b/>
        <sz val="10"/>
        <rFont val="Hebar"/>
        <family val="0"/>
      </rPr>
      <t xml:space="preserve"> </t>
    </r>
    <r>
      <rPr>
        <sz val="10"/>
        <rFont val="Hebar"/>
        <family val="0"/>
      </rPr>
      <t xml:space="preserve">В </t>
    </r>
    <r>
      <rPr>
        <b/>
        <sz val="10"/>
        <rFont val="Hebar"/>
        <family val="0"/>
      </rPr>
      <t xml:space="preserve"> ОБЩИНА  ЕЛЕНА</t>
    </r>
    <r>
      <rPr>
        <sz val="10"/>
        <rFont val="Hebar"/>
        <family val="0"/>
      </rPr>
      <t xml:space="preserve">   ПРЕЗ   2015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</si>
  <si>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ЗЛАТАРИЦА</t>
    </r>
    <r>
      <rPr>
        <sz val="10"/>
        <rFont val="Hebar"/>
        <family val="0"/>
      </rPr>
      <t xml:space="preserve">   ПРЕЗ   2015 год.</t>
    </r>
  </si>
  <si>
    <r>
      <t>РЕГИСТРИРАНИ   ЗАБОЛЯВАНИЯ   В  ЛЕЧЕБНИТЕ  ЗАВЕДЕНИЯ ЗА ДОБОЛНИЧНА ПОМОЩ  В</t>
    </r>
    <r>
      <rPr>
        <b/>
        <sz val="10"/>
        <rFont val="Hebar"/>
        <family val="0"/>
      </rPr>
      <t xml:space="preserve">  ОБЩИНА  ЛЯСКОВЕЦ </t>
    </r>
    <r>
      <rPr>
        <sz val="10"/>
        <rFont val="Hebar"/>
        <family val="0"/>
      </rPr>
      <t xml:space="preserve">  ПРЕЗ   2015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</si>
  <si>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ПОЛСКИ ТРЪМБЕШ</t>
    </r>
    <r>
      <rPr>
        <sz val="10"/>
        <rFont val="Hebar"/>
        <family val="0"/>
      </rPr>
      <t xml:space="preserve">   ПРЕЗ   2015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</si>
  <si>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 ПАВЛИКЕНИ</t>
    </r>
    <r>
      <rPr>
        <sz val="10"/>
        <rFont val="Hebar"/>
        <family val="0"/>
      </rPr>
      <t xml:space="preserve">   ПРЕЗ   2015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</si>
  <si>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СВИЩОВ</t>
    </r>
    <r>
      <rPr>
        <sz val="10"/>
        <rFont val="Hebar"/>
        <family val="0"/>
      </rPr>
      <t xml:space="preserve">  ПРЕЗ   2015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</si>
  <si>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СТРАЖИЦА</t>
    </r>
    <r>
      <rPr>
        <sz val="10"/>
        <rFont val="Hebar"/>
        <family val="0"/>
      </rPr>
      <t xml:space="preserve"> ПРЕЗ   2015год.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</si>
  <si>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СУХИНДОЛ</t>
    </r>
    <r>
      <rPr>
        <sz val="10"/>
        <rFont val="Hebar"/>
        <family val="0"/>
      </rPr>
      <t xml:space="preserve">   ПРЕЗ   2015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</si>
  <si>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ОБЛАСТ  ВЕЛИКО ТЪРНОВО</t>
    </r>
    <r>
      <rPr>
        <sz val="10"/>
        <rFont val="Hebar"/>
        <family val="0"/>
      </rPr>
      <t xml:space="preserve">   ПРЕЗ   2015 год.</t>
    </r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</si>
</sst>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0">
    <font>
      <sz val="10"/>
      <name val="Arial"/>
      <family val="0"/>
    </font>
    <font>
      <sz val="10"/>
      <name val="Hebar"/>
      <family val="0"/>
    </font>
    <font>
      <b/>
      <sz val="10"/>
      <name val="Hebar"/>
      <family val="0"/>
    </font>
    <font>
      <i/>
      <sz val="9"/>
      <name val="Hebar"/>
      <family val="2"/>
    </font>
    <font>
      <sz val="9"/>
      <name val="Hebar"/>
      <family val="0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Times New Roman"/>
      <family val="1"/>
    </font>
    <font>
      <i/>
      <sz val="11"/>
      <name val="Arial"/>
      <family val="2"/>
    </font>
    <font>
      <sz val="11"/>
      <name val="Hebar"/>
      <family val="0"/>
    </font>
    <font>
      <b/>
      <sz val="11"/>
      <name val="Hebar"/>
      <family val="0"/>
    </font>
    <font>
      <i/>
      <sz val="10"/>
      <name val="Hebar"/>
      <family val="2"/>
    </font>
    <font>
      <b/>
      <i/>
      <sz val="10"/>
      <name val="Hebar"/>
      <family val="0"/>
    </font>
    <font>
      <sz val="9.5"/>
      <name val="Arial"/>
      <family val="0"/>
    </font>
    <font>
      <b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0" fillId="0" borderId="0" xfId="0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0" fontId="0" fillId="0" borderId="5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 indent="1"/>
    </xf>
    <xf numFmtId="0" fontId="7" fillId="0" borderId="0" xfId="0" applyFont="1" applyAlignment="1">
      <alignment/>
    </xf>
    <xf numFmtId="164" fontId="7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wrapText="1" indent="2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0" fillId="0" borderId="7" xfId="0" applyFont="1" applyBorder="1" applyAlignment="1">
      <alignment horizontal="right" vertical="center" indent="1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9" fillId="0" borderId="8" xfId="0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vertical="center"/>
    </xf>
    <xf numFmtId="0" fontId="8" fillId="0" borderId="5" xfId="0" applyFont="1" applyFill="1" applyBorder="1" applyAlignment="1">
      <alignment horizontal="right" vertical="center" indent="1"/>
    </xf>
    <xf numFmtId="0" fontId="5" fillId="2" borderId="5" xfId="0" applyFont="1" applyFill="1" applyBorder="1" applyAlignment="1">
      <alignment horizontal="right" vertical="center" wrapText="1" indent="1"/>
    </xf>
    <xf numFmtId="0" fontId="5" fillId="2" borderId="5" xfId="0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 wrapText="1" indent="2"/>
    </xf>
    <xf numFmtId="164" fontId="0" fillId="0" borderId="7" xfId="0" applyNumberFormat="1" applyFont="1" applyBorder="1" applyAlignment="1">
      <alignment/>
    </xf>
    <xf numFmtId="0" fontId="3" fillId="2" borderId="6" xfId="0" applyFont="1" applyFill="1" applyBorder="1" applyAlignment="1">
      <alignment horizontal="right" vertical="center" wrapText="1" indent="1"/>
    </xf>
    <xf numFmtId="0" fontId="4" fillId="0" borderId="7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 wrapText="1" indent="1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right" indent="1"/>
    </xf>
    <xf numFmtId="0" fontId="8" fillId="0" borderId="0" xfId="0" applyFont="1" applyFill="1" applyAlignment="1">
      <alignment horizontal="right" indent="1"/>
    </xf>
    <xf numFmtId="0" fontId="8" fillId="0" borderId="2" xfId="0" applyFont="1" applyBorder="1" applyAlignment="1">
      <alignment horizontal="right" indent="1"/>
    </xf>
    <xf numFmtId="0" fontId="8" fillId="0" borderId="5" xfId="0" applyFont="1" applyFill="1" applyBorder="1" applyAlignment="1">
      <alignment horizontal="right" indent="1"/>
    </xf>
    <xf numFmtId="0" fontId="8" fillId="0" borderId="7" xfId="0" applyFont="1" applyFill="1" applyBorder="1" applyAlignment="1">
      <alignment horizontal="right" indent="1"/>
    </xf>
    <xf numFmtId="0" fontId="15" fillId="2" borderId="6" xfId="0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15" fillId="2" borderId="5" xfId="0" applyFont="1" applyFill="1" applyBorder="1" applyAlignment="1">
      <alignment horizontal="right" vertical="center" wrapText="1" indent="1"/>
    </xf>
    <xf numFmtId="0" fontId="10" fillId="2" borderId="6" xfId="0" applyFont="1" applyFill="1" applyBorder="1" applyAlignment="1">
      <alignment horizontal="right" indent="1"/>
    </xf>
    <xf numFmtId="0" fontId="8" fillId="0" borderId="7" xfId="0" applyFont="1" applyFill="1" applyBorder="1" applyAlignment="1">
      <alignment horizontal="right" vertical="center" indent="1"/>
    </xf>
    <xf numFmtId="0" fontId="5" fillId="2" borderId="5" xfId="0" applyFont="1" applyFill="1" applyBorder="1" applyAlignment="1">
      <alignment horizontal="right" vertical="top" indent="1"/>
    </xf>
    <xf numFmtId="0" fontId="14" fillId="0" borderId="0" xfId="0" applyFont="1" applyAlignment="1">
      <alignment horizontal="right" indent="1"/>
    </xf>
    <xf numFmtId="0" fontId="6" fillId="2" borderId="6" xfId="0" applyFont="1" applyFill="1" applyBorder="1" applyAlignment="1">
      <alignment horizontal="right" vertical="center" wrapText="1" indent="1"/>
    </xf>
    <xf numFmtId="0" fontId="5" fillId="2" borderId="6" xfId="0" applyFont="1" applyFill="1" applyBorder="1" applyAlignment="1">
      <alignment horizontal="right" vertical="top" indent="1"/>
    </xf>
    <xf numFmtId="0" fontId="6" fillId="2" borderId="6" xfId="0" applyFont="1" applyFill="1" applyBorder="1" applyAlignment="1">
      <alignment horizontal="right" indent="1"/>
    </xf>
    <xf numFmtId="0" fontId="12" fillId="2" borderId="6" xfId="0" applyFont="1" applyFill="1" applyBorder="1" applyAlignment="1">
      <alignment horizontal="right" vertical="center" indent="1"/>
    </xf>
    <xf numFmtId="0" fontId="12" fillId="2" borderId="6" xfId="0" applyFont="1" applyFill="1" applyBorder="1" applyAlignment="1">
      <alignment horizontal="right" indent="1"/>
    </xf>
    <xf numFmtId="0" fontId="5" fillId="2" borderId="6" xfId="0" applyFont="1" applyFill="1" applyBorder="1" applyAlignment="1">
      <alignment horizontal="right" vertical="center" indent="1"/>
    </xf>
    <xf numFmtId="0" fontId="5" fillId="2" borderId="6" xfId="0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 vertical="top"/>
    </xf>
    <xf numFmtId="164" fontId="5" fillId="2" borderId="5" xfId="0" applyNumberFormat="1" applyFont="1" applyFill="1" applyBorder="1" applyAlignment="1">
      <alignment vertical="top"/>
    </xf>
    <xf numFmtId="164" fontId="6" fillId="2" borderId="6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/>
    </xf>
    <xf numFmtId="0" fontId="5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164" fontId="5" fillId="2" borderId="5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right" vertical="center" wrapText="1" indent="2"/>
    </xf>
    <xf numFmtId="0" fontId="10" fillId="2" borderId="6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0" fontId="5" fillId="2" borderId="5" xfId="0" applyFont="1" applyFill="1" applyBorder="1" applyAlignment="1">
      <alignment horizontal="right" vertical="center" inden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3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right" vertical="center" wrapText="1" indent="1"/>
    </xf>
    <xf numFmtId="0" fontId="6" fillId="2" borderId="5" xfId="0" applyFont="1" applyFill="1" applyBorder="1" applyAlignment="1">
      <alignment horizontal="right" vertical="center" wrapText="1" indent="1"/>
    </xf>
    <xf numFmtId="0" fontId="3" fillId="2" borderId="5" xfId="0" applyFont="1" applyFill="1" applyBorder="1" applyAlignment="1">
      <alignment horizontal="right" vertical="center" wrapText="1" indent="1"/>
    </xf>
    <xf numFmtId="0" fontId="6" fillId="2" borderId="5" xfId="0" applyFont="1" applyFill="1" applyBorder="1" applyAlignment="1">
      <alignment horizontal="right" vertical="center" wrapText="1" indent="1"/>
    </xf>
    <xf numFmtId="0" fontId="10" fillId="2" borderId="6" xfId="0" applyFont="1" applyFill="1" applyBorder="1" applyAlignment="1">
      <alignment horizontal="right" vertical="center" indent="1"/>
    </xf>
    <xf numFmtId="0" fontId="0" fillId="2" borderId="5" xfId="0" applyFont="1" applyFill="1" applyBorder="1" applyAlignment="1">
      <alignment horizontal="right" vertical="center" indent="1"/>
    </xf>
    <xf numFmtId="164" fontId="5" fillId="2" borderId="5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 indent="1"/>
    </xf>
    <xf numFmtId="0" fontId="0" fillId="2" borderId="6" xfId="0" applyFont="1" applyFill="1" applyBorder="1" applyAlignment="1">
      <alignment horizontal="right" vertical="center" indent="1"/>
    </xf>
    <xf numFmtId="164" fontId="5" fillId="2" borderId="6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indent="1"/>
    </xf>
    <xf numFmtId="164" fontId="5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indent="1"/>
    </xf>
    <xf numFmtId="0" fontId="10" fillId="2" borderId="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6" fillId="2" borderId="5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/>
    </xf>
    <xf numFmtId="164" fontId="6" fillId="0" borderId="6" xfId="0" applyNumberFormat="1" applyFont="1" applyBorder="1" applyAlignment="1">
      <alignment vertical="center"/>
    </xf>
    <xf numFmtId="0" fontId="11" fillId="2" borderId="6" xfId="0" applyFont="1" applyFill="1" applyBorder="1" applyAlignment="1">
      <alignment horizontal="right" vertical="center" wrapText="1" indent="2"/>
    </xf>
    <xf numFmtId="164" fontId="11" fillId="2" borderId="6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horizontal="right" vertical="center" wrapText="1" indent="2"/>
    </xf>
    <xf numFmtId="164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 wrapText="1" indent="2"/>
    </xf>
    <xf numFmtId="164" fontId="6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 wrapText="1" indent="2"/>
    </xf>
    <xf numFmtId="0" fontId="6" fillId="2" borderId="5" xfId="0" applyFont="1" applyFill="1" applyBorder="1" applyAlignment="1">
      <alignment horizontal="right" vertical="center" wrapText="1" indent="2"/>
    </xf>
    <xf numFmtId="164" fontId="6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 wrapText="1" indent="2"/>
    </xf>
    <xf numFmtId="0" fontId="6" fillId="2" borderId="5" xfId="0" applyFont="1" applyFill="1" applyBorder="1" applyAlignment="1">
      <alignment horizontal="right" vertical="center" wrapText="1" indent="2"/>
    </xf>
    <xf numFmtId="0" fontId="8" fillId="0" borderId="0" xfId="0" applyFont="1" applyFill="1" applyAlignment="1">
      <alignment horizontal="right" indent="1"/>
    </xf>
    <xf numFmtId="0" fontId="10" fillId="2" borderId="6" xfId="0" applyFont="1" applyFill="1" applyBorder="1" applyAlignment="1">
      <alignment/>
    </xf>
    <xf numFmtId="0" fontId="0" fillId="0" borderId="2" xfId="0" applyFill="1" applyBorder="1" applyAlignment="1">
      <alignment horizontal="centerContinuous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Continuous"/>
    </xf>
    <xf numFmtId="0" fontId="8" fillId="0" borderId="11" xfId="0" applyFont="1" applyFill="1" applyBorder="1" applyAlignment="1">
      <alignment horizontal="right" vertical="center" indent="1"/>
    </xf>
    <xf numFmtId="0" fontId="5" fillId="2" borderId="6" xfId="0" applyFont="1" applyFill="1" applyBorder="1" applyAlignment="1">
      <alignment horizontal="right" vertical="center" wrapText="1" indent="2"/>
    </xf>
    <xf numFmtId="0" fontId="17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indent="1"/>
    </xf>
    <xf numFmtId="164" fontId="0" fillId="0" borderId="11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9" fillId="0" borderId="0" xfId="0" applyFont="1" applyAlignment="1">
      <alignment horizontal="right" indent="1"/>
    </xf>
    <xf numFmtId="0" fontId="0" fillId="0" borderId="5" xfId="0" applyFont="1" applyBorder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right" vertical="center" indent="1"/>
    </xf>
    <xf numFmtId="0" fontId="0" fillId="0" borderId="6" xfId="0" applyFont="1" applyFill="1" applyBorder="1" applyAlignment="1">
      <alignment horizontal="right" vertical="center" indent="1"/>
    </xf>
    <xf numFmtId="0" fontId="0" fillId="0" borderId="7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right" vertical="center" indent="1"/>
    </xf>
    <xf numFmtId="0" fontId="5" fillId="0" borderId="6" xfId="0" applyFont="1" applyFill="1" applyBorder="1" applyAlignment="1">
      <alignment horizontal="right" vertical="center" indent="1"/>
    </xf>
    <xf numFmtId="0" fontId="0" fillId="0" borderId="5" xfId="0" applyFont="1" applyFill="1" applyBorder="1" applyAlignment="1">
      <alignment horizontal="right" vertical="center" indent="1"/>
    </xf>
    <xf numFmtId="0" fontId="12" fillId="0" borderId="6" xfId="0" applyFont="1" applyFill="1" applyBorder="1" applyAlignment="1">
      <alignment horizontal="right" vertical="center" indent="1"/>
    </xf>
    <xf numFmtId="0" fontId="5" fillId="0" borderId="5" xfId="0" applyFont="1" applyFill="1" applyBorder="1" applyAlignment="1">
      <alignment horizontal="right" vertical="center" indent="1"/>
    </xf>
    <xf numFmtId="0" fontId="10" fillId="0" borderId="6" xfId="0" applyFont="1" applyFill="1" applyBorder="1" applyAlignment="1">
      <alignment horizontal="right" vertical="center" indent="1"/>
    </xf>
    <xf numFmtId="0" fontId="0" fillId="0" borderId="0" xfId="0" applyFill="1" applyAlignment="1">
      <alignment horizontal="right" indent="1"/>
    </xf>
    <xf numFmtId="0" fontId="1" fillId="0" borderId="0" xfId="0" applyFont="1" applyFill="1" applyAlignment="1">
      <alignment horizontal="right" indent="1"/>
    </xf>
    <xf numFmtId="0" fontId="7" fillId="0" borderId="5" xfId="0" applyFont="1" applyFill="1" applyBorder="1" applyAlignment="1">
      <alignment horizontal="right" vertical="center" wrapText="1" indent="1"/>
    </xf>
    <xf numFmtId="0" fontId="10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 indent="1"/>
    </xf>
    <xf numFmtId="0" fontId="0" fillId="0" borderId="5" xfId="0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horizontal="right" vertical="center" indent="1"/>
    </xf>
    <xf numFmtId="0" fontId="8" fillId="0" borderId="6" xfId="0" applyFont="1" applyFill="1" applyBorder="1" applyAlignment="1">
      <alignment horizontal="right" vertical="center" indent="1"/>
    </xf>
    <xf numFmtId="0" fontId="13" fillId="0" borderId="0" xfId="0" applyFont="1" applyFill="1" applyAlignment="1">
      <alignment horizontal="right" indent="1"/>
    </xf>
    <xf numFmtId="0" fontId="8" fillId="0" borderId="2" xfId="0" applyFont="1" applyFill="1" applyBorder="1" applyAlignment="1">
      <alignment horizontal="right" indent="1"/>
    </xf>
    <xf numFmtId="0" fontId="5" fillId="0" borderId="6" xfId="0" applyFont="1" applyFill="1" applyBorder="1" applyAlignment="1">
      <alignment horizontal="right" vertical="top" indent="1"/>
    </xf>
    <xf numFmtId="0" fontId="5" fillId="0" borderId="5" xfId="0" applyFont="1" applyFill="1" applyBorder="1" applyAlignment="1">
      <alignment horizontal="right" vertical="top" indent="1"/>
    </xf>
    <xf numFmtId="0" fontId="6" fillId="0" borderId="6" xfId="0" applyFont="1" applyFill="1" applyBorder="1" applyAlignment="1">
      <alignment horizontal="right" vertical="center" indent="1"/>
    </xf>
    <xf numFmtId="0" fontId="10" fillId="0" borderId="6" xfId="0" applyFont="1" applyFill="1" applyBorder="1" applyAlignment="1">
      <alignment horizontal="right" inden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0" fillId="0" borderId="1" xfId="0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right" vertical="center" wrapText="1" indent="2"/>
    </xf>
    <xf numFmtId="0" fontId="9" fillId="0" borderId="8" xfId="0" applyFont="1" applyBorder="1" applyAlignment="1">
      <alignment horizontal="right" vertical="center" wrapText="1" indent="2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6" xfId="0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9" xfId="0" applyFont="1" applyBorder="1" applyAlignment="1">
      <alignment horizontal="right" vertical="center" wrapText="1" indent="2"/>
    </xf>
    <xf numFmtId="0" fontId="9" fillId="0" borderId="14" xfId="0" applyFont="1" applyBorder="1" applyAlignment="1">
      <alignment horizontal="righ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zoomScale="75" zoomScaleNormal="75" workbookViewId="0" topLeftCell="B1">
      <pane ySplit="6" topLeftCell="BM7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11.28125" style="23" customWidth="1"/>
    <col min="4" max="4" width="9.7109375" style="108" customWidth="1"/>
    <col min="5" max="5" width="8.28125" style="108" customWidth="1"/>
    <col min="6" max="6" width="11.28125" style="23" customWidth="1"/>
    <col min="7" max="7" width="9.8515625" style="108" customWidth="1"/>
    <col min="8" max="8" width="7.8515625" style="108" customWidth="1"/>
    <col min="9" max="9" width="10.421875" style="22" customWidth="1"/>
    <col min="10" max="10" width="9.7109375" style="108" customWidth="1"/>
    <col min="11" max="11" width="8.7109375" style="108" customWidth="1"/>
  </cols>
  <sheetData>
    <row r="2" spans="1:11" ht="12.75">
      <c r="A2" s="231" t="s">
        <v>68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66"/>
      <c r="B3" s="1"/>
      <c r="C3" s="200"/>
      <c r="D3" s="110"/>
      <c r="E3" s="110"/>
      <c r="F3" s="200"/>
      <c r="G3" s="110"/>
      <c r="H3" s="116"/>
      <c r="I3" s="25"/>
      <c r="J3" s="116"/>
      <c r="K3" s="116"/>
    </row>
    <row r="4" spans="1:10" ht="14.25">
      <c r="A4" s="67"/>
      <c r="D4" s="149">
        <v>12607.5</v>
      </c>
      <c r="E4" s="111"/>
      <c r="G4" s="150">
        <v>74907.5</v>
      </c>
      <c r="H4" s="111"/>
      <c r="I4" s="23"/>
      <c r="J4" s="149">
        <f>SUM(D4:G4)</f>
        <v>87515</v>
      </c>
    </row>
    <row r="5" spans="1:11" ht="12.75">
      <c r="A5" s="232" t="s">
        <v>57</v>
      </c>
      <c r="B5" s="232" t="s">
        <v>55</v>
      </c>
      <c r="C5" s="228" t="s">
        <v>0</v>
      </c>
      <c r="D5" s="229"/>
      <c r="E5" s="230"/>
      <c r="F5" s="228" t="s">
        <v>1</v>
      </c>
      <c r="G5" s="229"/>
      <c r="H5" s="230"/>
      <c r="I5" s="228" t="s">
        <v>2</v>
      </c>
      <c r="J5" s="229"/>
      <c r="K5" s="230"/>
    </row>
    <row r="6" spans="1:11" ht="31.5" customHeight="1">
      <c r="A6" s="233"/>
      <c r="B6" s="233"/>
      <c r="C6" s="169" t="s">
        <v>3</v>
      </c>
      <c r="D6" s="114" t="s">
        <v>4</v>
      </c>
      <c r="E6" s="114" t="s">
        <v>5</v>
      </c>
      <c r="F6" s="169" t="s">
        <v>3</v>
      </c>
      <c r="G6" s="114" t="s">
        <v>4</v>
      </c>
      <c r="H6" s="114" t="s">
        <v>5</v>
      </c>
      <c r="I6" s="30" t="s">
        <v>3</v>
      </c>
      <c r="J6" s="114" t="s">
        <v>4</v>
      </c>
      <c r="K6" s="114" t="s">
        <v>5</v>
      </c>
    </row>
    <row r="7" spans="1:11" ht="15" thickBot="1">
      <c r="A7" s="239" t="s">
        <v>6</v>
      </c>
      <c r="B7" s="36" t="s">
        <v>7</v>
      </c>
      <c r="C7" s="84">
        <v>7639</v>
      </c>
      <c r="D7" s="62">
        <f aca="true" t="shared" si="0" ref="D7:D30">C7*1000/$D$4</f>
        <v>605.9091810430299</v>
      </c>
      <c r="E7" s="62">
        <f>C7*100/C$36</f>
        <v>14.48536104368932</v>
      </c>
      <c r="F7" s="84">
        <v>6340</v>
      </c>
      <c r="G7" s="62">
        <f aca="true" t="shared" si="1" ref="G7:G30">F7*1000/$G$4</f>
        <v>84.6377198544872</v>
      </c>
      <c r="H7" s="62">
        <f>F7*100/F$36</f>
        <v>2.9749056851667635</v>
      </c>
      <c r="I7" s="121">
        <f>C7+F7</f>
        <v>13979</v>
      </c>
      <c r="J7" s="62">
        <f aca="true" t="shared" si="2" ref="J7:J30">I7*1000/$J$4</f>
        <v>159.73261726561162</v>
      </c>
      <c r="K7" s="62">
        <f>I7*100/I$36</f>
        <v>5.258188766682214</v>
      </c>
    </row>
    <row r="8" spans="1:11" ht="12.75">
      <c r="A8" s="240"/>
      <c r="B8" s="71" t="s">
        <v>8</v>
      </c>
      <c r="C8" s="201">
        <v>195</v>
      </c>
      <c r="D8" s="95">
        <f t="shared" si="0"/>
        <v>15.466983938132064</v>
      </c>
      <c r="E8" s="95">
        <f aca="true" t="shared" si="3" ref="E8:E36">C8*100/C$36</f>
        <v>0.3697663834951456</v>
      </c>
      <c r="F8" s="201">
        <v>254</v>
      </c>
      <c r="G8" s="95">
        <f t="shared" si="1"/>
        <v>3.3908487134132095</v>
      </c>
      <c r="H8" s="95">
        <f aca="true" t="shared" si="4" ref="H8:H36">F8*100/F$36</f>
        <v>0.11918391861709116</v>
      </c>
      <c r="I8" s="92">
        <f aca="true" t="shared" si="5" ref="I8:I35">C8+F8</f>
        <v>449</v>
      </c>
      <c r="J8" s="95">
        <f t="shared" si="2"/>
        <v>5.130549048734503</v>
      </c>
      <c r="K8" s="95">
        <f aca="true" t="shared" si="6" ref="K8:K36">I8*100/I$36</f>
        <v>0.16889096188856959</v>
      </c>
    </row>
    <row r="9" spans="1:11" ht="15" thickBot="1">
      <c r="A9" s="237" t="s">
        <v>9</v>
      </c>
      <c r="B9" s="36" t="s">
        <v>10</v>
      </c>
      <c r="C9" s="84">
        <v>112</v>
      </c>
      <c r="D9" s="62">
        <f t="shared" si="0"/>
        <v>8.883601031132262</v>
      </c>
      <c r="E9" s="62">
        <f t="shared" si="3"/>
        <v>0.21237864077669902</v>
      </c>
      <c r="F9" s="84">
        <v>4896</v>
      </c>
      <c r="G9" s="62">
        <f t="shared" si="1"/>
        <v>65.36061142075226</v>
      </c>
      <c r="H9" s="62">
        <f t="shared" si="4"/>
        <v>2.29734041554834</v>
      </c>
      <c r="I9" s="121">
        <f t="shared" si="5"/>
        <v>5008</v>
      </c>
      <c r="J9" s="62">
        <f t="shared" si="2"/>
        <v>57.22447580414786</v>
      </c>
      <c r="K9" s="62">
        <f t="shared" si="6"/>
        <v>1.8837548711313061</v>
      </c>
    </row>
    <row r="10" spans="1:11" ht="12.75">
      <c r="A10" s="238"/>
      <c r="B10" s="71" t="s">
        <v>11</v>
      </c>
      <c r="C10" s="201">
        <v>8</v>
      </c>
      <c r="D10" s="95">
        <f t="shared" si="0"/>
        <v>0.6345429307951617</v>
      </c>
      <c r="E10" s="95">
        <f t="shared" si="3"/>
        <v>0.01516990291262136</v>
      </c>
      <c r="F10" s="201">
        <v>1612</v>
      </c>
      <c r="G10" s="95">
        <f t="shared" si="1"/>
        <v>21.519874511898006</v>
      </c>
      <c r="H10" s="95">
        <f t="shared" si="4"/>
        <v>0.7563955779950825</v>
      </c>
      <c r="I10" s="92">
        <f t="shared" si="5"/>
        <v>1620</v>
      </c>
      <c r="J10" s="95">
        <f t="shared" si="2"/>
        <v>18.51111238073473</v>
      </c>
      <c r="K10" s="95">
        <f t="shared" si="6"/>
        <v>0.609361599687044</v>
      </c>
    </row>
    <row r="11" spans="1:11" ht="14.25">
      <c r="A11" s="15" t="s">
        <v>12</v>
      </c>
      <c r="B11" s="11" t="s">
        <v>13</v>
      </c>
      <c r="C11" s="202">
        <v>122</v>
      </c>
      <c r="D11" s="20">
        <f t="shared" si="0"/>
        <v>9.676779694626214</v>
      </c>
      <c r="E11" s="20">
        <f t="shared" si="3"/>
        <v>0.23134101941747573</v>
      </c>
      <c r="F11" s="63">
        <v>1212</v>
      </c>
      <c r="G11" s="20">
        <f t="shared" si="1"/>
        <v>16.17995527817642</v>
      </c>
      <c r="H11" s="20">
        <f t="shared" si="4"/>
        <v>0.5687043675744665</v>
      </c>
      <c r="I11" s="122">
        <f t="shared" si="5"/>
        <v>1334</v>
      </c>
      <c r="J11" s="20">
        <f t="shared" si="2"/>
        <v>15.243101182654403</v>
      </c>
      <c r="K11" s="20">
        <f t="shared" si="6"/>
        <v>0.501782946902788</v>
      </c>
    </row>
    <row r="12" spans="1:11" ht="26.25" thickBot="1">
      <c r="A12" s="237" t="s">
        <v>14</v>
      </c>
      <c r="B12" s="36" t="s">
        <v>15</v>
      </c>
      <c r="C12" s="84">
        <v>288</v>
      </c>
      <c r="D12" s="62">
        <f t="shared" si="0"/>
        <v>22.84354550862582</v>
      </c>
      <c r="E12" s="62">
        <f t="shared" si="3"/>
        <v>0.5461165048543689</v>
      </c>
      <c r="F12" s="84">
        <v>13917</v>
      </c>
      <c r="G12" s="62">
        <f t="shared" si="1"/>
        <v>185.7891399392584</v>
      </c>
      <c r="H12" s="62">
        <f t="shared" si="4"/>
        <v>6.530246438559282</v>
      </c>
      <c r="I12" s="121">
        <f t="shared" si="5"/>
        <v>14205</v>
      </c>
      <c r="J12" s="62">
        <f t="shared" si="2"/>
        <v>162.31503170884992</v>
      </c>
      <c r="K12" s="62">
        <f t="shared" si="6"/>
        <v>5.343198471329913</v>
      </c>
    </row>
    <row r="13" spans="1:11" ht="12.75">
      <c r="A13" s="238"/>
      <c r="B13" s="131" t="s">
        <v>16</v>
      </c>
      <c r="C13" s="201">
        <v>25</v>
      </c>
      <c r="D13" s="95">
        <f t="shared" si="0"/>
        <v>1.98294665873488</v>
      </c>
      <c r="E13" s="95">
        <f t="shared" si="3"/>
        <v>0.04740594660194175</v>
      </c>
      <c r="F13" s="201">
        <v>6956</v>
      </c>
      <c r="G13" s="95">
        <f t="shared" si="1"/>
        <v>92.86119547441845</v>
      </c>
      <c r="H13" s="95">
        <f t="shared" si="4"/>
        <v>3.263950149214512</v>
      </c>
      <c r="I13" s="92">
        <f t="shared" si="5"/>
        <v>6981</v>
      </c>
      <c r="J13" s="95">
        <f t="shared" si="2"/>
        <v>79.76918242586986</v>
      </c>
      <c r="K13" s="95">
        <f t="shared" si="6"/>
        <v>2.6258971156884283</v>
      </c>
    </row>
    <row r="14" spans="1:11" ht="14.25">
      <c r="A14" s="14" t="s">
        <v>17</v>
      </c>
      <c r="B14" s="12" t="s">
        <v>18</v>
      </c>
      <c r="C14" s="63">
        <v>377</v>
      </c>
      <c r="D14" s="20">
        <f t="shared" si="0"/>
        <v>29.90283561372199</v>
      </c>
      <c r="E14" s="20">
        <f t="shared" si="3"/>
        <v>0.7148816747572816</v>
      </c>
      <c r="F14" s="63">
        <v>4509</v>
      </c>
      <c r="G14" s="20">
        <f t="shared" si="1"/>
        <v>60.194239562126626</v>
      </c>
      <c r="H14" s="20">
        <f t="shared" si="4"/>
        <v>2.115749169466394</v>
      </c>
      <c r="I14" s="122">
        <f t="shared" si="5"/>
        <v>4886</v>
      </c>
      <c r="J14" s="20">
        <f t="shared" si="2"/>
        <v>55.830429069302404</v>
      </c>
      <c r="K14" s="20">
        <f t="shared" si="6"/>
        <v>1.8378646765869733</v>
      </c>
    </row>
    <row r="15" spans="1:11" ht="14.25">
      <c r="A15" s="14" t="s">
        <v>19</v>
      </c>
      <c r="B15" s="12" t="s">
        <v>20</v>
      </c>
      <c r="C15" s="63">
        <v>514</v>
      </c>
      <c r="D15" s="20">
        <f t="shared" si="0"/>
        <v>40.76938330358913</v>
      </c>
      <c r="E15" s="20">
        <f t="shared" si="3"/>
        <v>0.9746662621359223</v>
      </c>
      <c r="F15" s="63">
        <v>9602</v>
      </c>
      <c r="G15" s="20">
        <f t="shared" si="1"/>
        <v>128.18476120548678</v>
      </c>
      <c r="H15" s="20">
        <f t="shared" si="4"/>
        <v>4.505527506146887</v>
      </c>
      <c r="I15" s="122">
        <f t="shared" si="5"/>
        <v>10116</v>
      </c>
      <c r="J15" s="20">
        <f t="shared" si="2"/>
        <v>115.59161286636576</v>
      </c>
      <c r="K15" s="20">
        <f t="shared" si="6"/>
        <v>3.805124655823541</v>
      </c>
    </row>
    <row r="16" spans="1:11" ht="14.25">
      <c r="A16" s="15" t="s">
        <v>21</v>
      </c>
      <c r="B16" s="11" t="s">
        <v>22</v>
      </c>
      <c r="C16" s="63">
        <v>3397</v>
      </c>
      <c r="D16" s="20">
        <f t="shared" si="0"/>
        <v>269.4427919888955</v>
      </c>
      <c r="E16" s="20">
        <f t="shared" si="3"/>
        <v>6.441520024271845</v>
      </c>
      <c r="F16" s="63">
        <v>15562</v>
      </c>
      <c r="G16" s="20">
        <f t="shared" si="1"/>
        <v>207.74955778793847</v>
      </c>
      <c r="H16" s="20">
        <f t="shared" si="4"/>
        <v>7.302126541414066</v>
      </c>
      <c r="I16" s="122">
        <f t="shared" si="5"/>
        <v>18959</v>
      </c>
      <c r="J16" s="20">
        <f t="shared" si="2"/>
        <v>216.63714791749985</v>
      </c>
      <c r="K16" s="20">
        <f t="shared" si="6"/>
        <v>7.131411462016461</v>
      </c>
    </row>
    <row r="17" spans="1:11" ht="14.25">
      <c r="A17" s="14" t="s">
        <v>23</v>
      </c>
      <c r="B17" s="12" t="s">
        <v>24</v>
      </c>
      <c r="C17" s="63">
        <v>1067</v>
      </c>
      <c r="D17" s="20">
        <f t="shared" si="0"/>
        <v>84.63216339480468</v>
      </c>
      <c r="E17" s="20">
        <f t="shared" si="3"/>
        <v>2.0232858009708736</v>
      </c>
      <c r="F17" s="63">
        <v>5981</v>
      </c>
      <c r="G17" s="20">
        <f t="shared" si="1"/>
        <v>79.84514234222208</v>
      </c>
      <c r="H17" s="20">
        <f t="shared" si="4"/>
        <v>2.806452823814261</v>
      </c>
      <c r="I17" s="122">
        <f t="shared" si="5"/>
        <v>7048</v>
      </c>
      <c r="J17" s="20">
        <f t="shared" si="2"/>
        <v>80.53476546877678</v>
      </c>
      <c r="K17" s="20">
        <f t="shared" si="6"/>
        <v>2.6510991077742503</v>
      </c>
    </row>
    <row r="18" spans="1:11" ht="15" customHeight="1" thickBot="1">
      <c r="A18" s="234" t="s">
        <v>25</v>
      </c>
      <c r="B18" s="72" t="s">
        <v>26</v>
      </c>
      <c r="C18" s="84">
        <v>318</v>
      </c>
      <c r="D18" s="70">
        <f t="shared" si="0"/>
        <v>25.223081499107675</v>
      </c>
      <c r="E18" s="70">
        <f t="shared" si="3"/>
        <v>0.603003640776699</v>
      </c>
      <c r="F18" s="84">
        <v>56352</v>
      </c>
      <c r="G18" s="70">
        <f t="shared" si="1"/>
        <v>752.2878216466976</v>
      </c>
      <c r="H18" s="70">
        <f t="shared" si="4"/>
        <v>26.441937724056384</v>
      </c>
      <c r="I18" s="121">
        <f t="shared" si="5"/>
        <v>56670</v>
      </c>
      <c r="J18" s="70">
        <f t="shared" si="2"/>
        <v>647.5461349482946</v>
      </c>
      <c r="K18" s="70">
        <f t="shared" si="6"/>
        <v>21.316371514978258</v>
      </c>
    </row>
    <row r="19" spans="1:11" ht="14.25">
      <c r="A19" s="235"/>
      <c r="B19" s="71" t="s">
        <v>27</v>
      </c>
      <c r="C19" s="203">
        <v>27</v>
      </c>
      <c r="D19" s="95">
        <f t="shared" si="0"/>
        <v>2.1415823914336705</v>
      </c>
      <c r="E19" s="95">
        <f t="shared" si="3"/>
        <v>0.05119842233009709</v>
      </c>
      <c r="F19" s="201">
        <v>37261</v>
      </c>
      <c r="G19" s="95">
        <f t="shared" si="1"/>
        <v>497.4268264192504</v>
      </c>
      <c r="H19" s="95">
        <f t="shared" si="4"/>
        <v>17.483905478706433</v>
      </c>
      <c r="I19" s="92">
        <f t="shared" si="5"/>
        <v>37288</v>
      </c>
      <c r="J19" s="95">
        <f t="shared" si="2"/>
        <v>426.07552990915843</v>
      </c>
      <c r="K19" s="95">
        <f t="shared" si="6"/>
        <v>14.025848968599071</v>
      </c>
    </row>
    <row r="20" spans="1:11" ht="12.75">
      <c r="A20" s="235"/>
      <c r="B20" s="132" t="s">
        <v>62</v>
      </c>
      <c r="C20" s="204"/>
      <c r="D20" s="100">
        <f t="shared" si="0"/>
        <v>0</v>
      </c>
      <c r="E20" s="100">
        <f t="shared" si="3"/>
        <v>0</v>
      </c>
      <c r="F20" s="204">
        <v>4806</v>
      </c>
      <c r="G20" s="100">
        <f t="shared" si="1"/>
        <v>64.1591295931649</v>
      </c>
      <c r="H20" s="100">
        <f t="shared" si="4"/>
        <v>2.2551098932037013</v>
      </c>
      <c r="I20" s="123">
        <f t="shared" si="5"/>
        <v>4806</v>
      </c>
      <c r="J20" s="100">
        <f t="shared" si="2"/>
        <v>54.91630006284637</v>
      </c>
      <c r="K20" s="100">
        <f t="shared" si="6"/>
        <v>1.8077727457382302</v>
      </c>
    </row>
    <row r="21" spans="1:11" ht="12.75">
      <c r="A21" s="236"/>
      <c r="B21" s="133" t="s">
        <v>28</v>
      </c>
      <c r="C21" s="204">
        <v>2</v>
      </c>
      <c r="D21" s="100">
        <f t="shared" si="0"/>
        <v>0.15863573269879042</v>
      </c>
      <c r="E21" s="100">
        <f t="shared" si="3"/>
        <v>0.00379247572815534</v>
      </c>
      <c r="F21" s="204">
        <v>2724</v>
      </c>
      <c r="G21" s="100">
        <f t="shared" si="1"/>
        <v>36.36484998164403</v>
      </c>
      <c r="H21" s="100">
        <f t="shared" si="4"/>
        <v>1.2781771429643949</v>
      </c>
      <c r="I21" s="123">
        <f t="shared" si="5"/>
        <v>2726</v>
      </c>
      <c r="J21" s="100">
        <f t="shared" si="2"/>
        <v>31.14894589498943</v>
      </c>
      <c r="K21" s="100">
        <f t="shared" si="6"/>
        <v>1.0253825436709147</v>
      </c>
    </row>
    <row r="22" spans="1:11" ht="15" thickBot="1">
      <c r="A22" s="234" t="s">
        <v>29</v>
      </c>
      <c r="B22" s="72" t="s">
        <v>30</v>
      </c>
      <c r="C22" s="84">
        <v>26145</v>
      </c>
      <c r="D22" s="70">
        <f t="shared" si="0"/>
        <v>2073.7656157049373</v>
      </c>
      <c r="E22" s="70">
        <f t="shared" si="3"/>
        <v>49.57713895631068</v>
      </c>
      <c r="F22" s="84">
        <v>22579</v>
      </c>
      <c r="G22" s="70">
        <f t="shared" si="1"/>
        <v>301.42509094549945</v>
      </c>
      <c r="H22" s="70">
        <f t="shared" si="4"/>
        <v>10.594699600217721</v>
      </c>
      <c r="I22" s="121">
        <f t="shared" si="5"/>
        <v>48724</v>
      </c>
      <c r="J22" s="70">
        <f t="shared" si="2"/>
        <v>556.7502713820488</v>
      </c>
      <c r="K22" s="70">
        <f t="shared" si="6"/>
        <v>18.327490483426867</v>
      </c>
    </row>
    <row r="23" spans="1:11" ht="12.75">
      <c r="A23" s="235"/>
      <c r="B23" s="71" t="s">
        <v>31</v>
      </c>
      <c r="C23" s="201">
        <v>17072</v>
      </c>
      <c r="D23" s="95">
        <f t="shared" si="0"/>
        <v>1354.1146143168748</v>
      </c>
      <c r="E23" s="95">
        <f t="shared" si="3"/>
        <v>32.37257281553398</v>
      </c>
      <c r="F23" s="201">
        <v>7324</v>
      </c>
      <c r="G23" s="95">
        <f t="shared" si="1"/>
        <v>97.77392116944232</v>
      </c>
      <c r="H23" s="95">
        <f t="shared" si="4"/>
        <v>3.436626062801479</v>
      </c>
      <c r="I23" s="92">
        <f t="shared" si="5"/>
        <v>24396</v>
      </c>
      <c r="J23" s="95">
        <f t="shared" si="2"/>
        <v>278.7636405187682</v>
      </c>
      <c r="K23" s="95">
        <f t="shared" si="6"/>
        <v>9.17653431232415</v>
      </c>
    </row>
    <row r="24" spans="1:11" ht="12.75">
      <c r="A24" s="235"/>
      <c r="B24" s="134" t="s">
        <v>53</v>
      </c>
      <c r="C24" s="204">
        <v>383</v>
      </c>
      <c r="D24" s="100">
        <f t="shared" si="0"/>
        <v>30.378742811818363</v>
      </c>
      <c r="E24" s="100">
        <f t="shared" si="3"/>
        <v>0.7262591019417476</v>
      </c>
      <c r="F24" s="204">
        <v>743</v>
      </c>
      <c r="G24" s="100">
        <f t="shared" si="1"/>
        <v>9.918899976637853</v>
      </c>
      <c r="H24" s="100">
        <f t="shared" si="4"/>
        <v>0.34863642335629424</v>
      </c>
      <c r="I24" s="123">
        <f t="shared" si="5"/>
        <v>1126</v>
      </c>
      <c r="J24" s="100">
        <f t="shared" si="2"/>
        <v>12.866365765868709</v>
      </c>
      <c r="K24" s="100">
        <f t="shared" si="6"/>
        <v>0.42354392669605645</v>
      </c>
    </row>
    <row r="25" spans="1:11" ht="12.75">
      <c r="A25" s="236"/>
      <c r="B25" s="134" t="s">
        <v>54</v>
      </c>
      <c r="C25" s="204">
        <v>4219</v>
      </c>
      <c r="D25" s="100">
        <f t="shared" si="0"/>
        <v>334.6420781280984</v>
      </c>
      <c r="E25" s="100">
        <f t="shared" si="3"/>
        <v>8.00022754854369</v>
      </c>
      <c r="F25" s="204">
        <v>4662</v>
      </c>
      <c r="G25" s="100">
        <f t="shared" si="1"/>
        <v>62.23675866902513</v>
      </c>
      <c r="H25" s="100">
        <f t="shared" si="4"/>
        <v>2.1875410574522793</v>
      </c>
      <c r="I25" s="123">
        <f t="shared" si="5"/>
        <v>8881</v>
      </c>
      <c r="J25" s="100">
        <f t="shared" si="2"/>
        <v>101.47974632920071</v>
      </c>
      <c r="K25" s="100">
        <f t="shared" si="6"/>
        <v>3.340580473346072</v>
      </c>
    </row>
    <row r="26" spans="1:11" ht="14.25">
      <c r="A26" s="15" t="s">
        <v>32</v>
      </c>
      <c r="B26" s="11" t="s">
        <v>33</v>
      </c>
      <c r="C26" s="63">
        <v>1897</v>
      </c>
      <c r="D26" s="18">
        <f t="shared" si="0"/>
        <v>150.4659924648027</v>
      </c>
      <c r="E26" s="18">
        <f t="shared" si="3"/>
        <v>3.5971632281553396</v>
      </c>
      <c r="F26" s="63">
        <v>10472</v>
      </c>
      <c r="G26" s="18">
        <f t="shared" si="1"/>
        <v>139.79908553883124</v>
      </c>
      <c r="H26" s="18">
        <f t="shared" si="4"/>
        <v>4.9137558888117265</v>
      </c>
      <c r="I26" s="122">
        <f t="shared" si="5"/>
        <v>12369</v>
      </c>
      <c r="J26" s="18">
        <f t="shared" si="2"/>
        <v>141.33577101068389</v>
      </c>
      <c r="K26" s="18">
        <f t="shared" si="6"/>
        <v>4.652588658351263</v>
      </c>
    </row>
    <row r="27" spans="1:11" ht="14.25">
      <c r="A27" s="15" t="s">
        <v>34</v>
      </c>
      <c r="B27" s="11" t="s">
        <v>35</v>
      </c>
      <c r="C27" s="63">
        <v>3716</v>
      </c>
      <c r="D27" s="18">
        <f t="shared" si="0"/>
        <v>294.7451913543526</v>
      </c>
      <c r="E27" s="18">
        <f t="shared" si="3"/>
        <v>7.046419902912621</v>
      </c>
      <c r="F27" s="63">
        <v>7792</v>
      </c>
      <c r="G27" s="18">
        <f t="shared" si="1"/>
        <v>104.02162667289657</v>
      </c>
      <c r="H27" s="18">
        <f t="shared" si="4"/>
        <v>3.6562247789935998</v>
      </c>
      <c r="I27" s="122">
        <f t="shared" si="5"/>
        <v>11508</v>
      </c>
      <c r="J27" s="18">
        <f t="shared" si="2"/>
        <v>131.4974575787008</v>
      </c>
      <c r="K27" s="18">
        <f t="shared" si="6"/>
        <v>4.328724252591668</v>
      </c>
    </row>
    <row r="28" spans="1:11" ht="25.5">
      <c r="A28" s="15" t="s">
        <v>36</v>
      </c>
      <c r="B28" s="11" t="s">
        <v>37</v>
      </c>
      <c r="C28" s="202">
        <v>749</v>
      </c>
      <c r="D28" s="20">
        <f t="shared" si="0"/>
        <v>59.40908189569701</v>
      </c>
      <c r="E28" s="20">
        <f t="shared" si="3"/>
        <v>1.4202821601941749</v>
      </c>
      <c r="F28" s="63">
        <v>15639</v>
      </c>
      <c r="G28" s="20">
        <f t="shared" si="1"/>
        <v>208.77749224042986</v>
      </c>
      <c r="H28" s="20">
        <f t="shared" si="4"/>
        <v>7.3382570994200345</v>
      </c>
      <c r="I28" s="122">
        <f t="shared" si="5"/>
        <v>16388</v>
      </c>
      <c r="J28" s="20">
        <f t="shared" si="2"/>
        <v>187.259326972519</v>
      </c>
      <c r="K28" s="20">
        <f t="shared" si="6"/>
        <v>6.1643320343649854</v>
      </c>
    </row>
    <row r="29" spans="1:11" ht="15" thickBot="1">
      <c r="A29" s="237" t="s">
        <v>38</v>
      </c>
      <c r="B29" s="74" t="s">
        <v>39</v>
      </c>
      <c r="C29" s="84">
        <v>1878</v>
      </c>
      <c r="D29" s="70">
        <f t="shared" si="0"/>
        <v>148.9589530041642</v>
      </c>
      <c r="E29" s="70">
        <f t="shared" si="3"/>
        <v>3.561134708737864</v>
      </c>
      <c r="F29" s="84">
        <v>23747</v>
      </c>
      <c r="G29" s="70">
        <f t="shared" si="1"/>
        <v>317.0176551079665</v>
      </c>
      <c r="H29" s="70">
        <f t="shared" si="4"/>
        <v>11.142757934645921</v>
      </c>
      <c r="I29" s="121">
        <f t="shared" si="5"/>
        <v>25625</v>
      </c>
      <c r="J29" s="70">
        <f t="shared" si="2"/>
        <v>292.80694738044906</v>
      </c>
      <c r="K29" s="70">
        <f t="shared" si="6"/>
        <v>9.638821599987963</v>
      </c>
    </row>
    <row r="30" spans="1:11" ht="12.75">
      <c r="A30" s="238"/>
      <c r="B30" s="131" t="s">
        <v>40</v>
      </c>
      <c r="C30" s="201">
        <v>772</v>
      </c>
      <c r="D30" s="95">
        <f t="shared" si="0"/>
        <v>61.2333928217331</v>
      </c>
      <c r="E30" s="95">
        <f t="shared" si="3"/>
        <v>1.4638956310679612</v>
      </c>
      <c r="F30" s="201">
        <v>4347</v>
      </c>
      <c r="G30" s="95">
        <f t="shared" si="1"/>
        <v>58.031572272469376</v>
      </c>
      <c r="H30" s="95">
        <f t="shared" si="4"/>
        <v>2.0397342292460445</v>
      </c>
      <c r="I30" s="92">
        <f t="shared" si="5"/>
        <v>5119</v>
      </c>
      <c r="J30" s="95">
        <f t="shared" si="2"/>
        <v>58.49282980060561</v>
      </c>
      <c r="K30" s="95">
        <f t="shared" si="6"/>
        <v>1.925507425183937</v>
      </c>
    </row>
    <row r="31" spans="1:11" ht="14.25">
      <c r="A31" s="15" t="s">
        <v>41</v>
      </c>
      <c r="B31" s="11" t="s">
        <v>42</v>
      </c>
      <c r="C31" s="63">
        <v>71</v>
      </c>
      <c r="D31" s="18">
        <f aca="true" t="shared" si="7" ref="D31:D36">C31*1000/$D$4</f>
        <v>5.6315685108070594</v>
      </c>
      <c r="E31" s="18">
        <f t="shared" si="3"/>
        <v>0.13463288834951456</v>
      </c>
      <c r="F31" s="63">
        <v>1983</v>
      </c>
      <c r="G31" s="18">
        <f aca="true" t="shared" si="8" ref="G31:G36">F31*1000/$G$4</f>
        <v>26.472649601174783</v>
      </c>
      <c r="H31" s="18">
        <f t="shared" si="4"/>
        <v>0.9304791756602039</v>
      </c>
      <c r="I31" s="122">
        <f t="shared" si="5"/>
        <v>2054</v>
      </c>
      <c r="J31" s="18">
        <f aca="true" t="shared" si="9" ref="J31:J36">I31*1000/$J$4</f>
        <v>23.47026224075873</v>
      </c>
      <c r="K31" s="18">
        <f t="shared" si="6"/>
        <v>0.7726103245414742</v>
      </c>
    </row>
    <row r="32" spans="1:11" ht="22.5" customHeight="1">
      <c r="A32" s="15" t="s">
        <v>43</v>
      </c>
      <c r="B32" s="11" t="s">
        <v>44</v>
      </c>
      <c r="C32" s="63">
        <v>213</v>
      </c>
      <c r="D32" s="20">
        <f t="shared" si="7"/>
        <v>16.894705532421177</v>
      </c>
      <c r="E32" s="20">
        <f t="shared" si="3"/>
        <v>0.4038986650485437</v>
      </c>
      <c r="F32" s="63"/>
      <c r="G32" s="20">
        <f t="shared" si="8"/>
        <v>0</v>
      </c>
      <c r="H32" s="20">
        <f t="shared" si="4"/>
        <v>0</v>
      </c>
      <c r="I32" s="122">
        <f t="shared" si="5"/>
        <v>213</v>
      </c>
      <c r="J32" s="20">
        <f t="shared" si="9"/>
        <v>2.4338684796891963</v>
      </c>
      <c r="K32" s="20">
        <f t="shared" si="6"/>
        <v>0.080119765884778</v>
      </c>
    </row>
    <row r="33" spans="1:11" ht="14.25">
      <c r="A33" s="15" t="s">
        <v>45</v>
      </c>
      <c r="B33" s="11" t="s">
        <v>46</v>
      </c>
      <c r="C33" s="63">
        <v>764</v>
      </c>
      <c r="D33" s="18">
        <f t="shared" si="7"/>
        <v>60.598849890937935</v>
      </c>
      <c r="E33" s="18">
        <f t="shared" si="3"/>
        <v>1.4487257281553398</v>
      </c>
      <c r="F33" s="63">
        <v>83</v>
      </c>
      <c r="G33" s="18">
        <f t="shared" si="8"/>
        <v>1.10803324099723</v>
      </c>
      <c r="H33" s="18">
        <f t="shared" si="4"/>
        <v>0.03894592616227782</v>
      </c>
      <c r="I33" s="122">
        <f t="shared" si="5"/>
        <v>847</v>
      </c>
      <c r="J33" s="18">
        <f t="shared" si="9"/>
        <v>9.678340855853282</v>
      </c>
      <c r="K33" s="18">
        <f t="shared" si="6"/>
        <v>0.31859831786106557</v>
      </c>
    </row>
    <row r="34" spans="1:11" ht="14.25">
      <c r="A34" s="15" t="s">
        <v>47</v>
      </c>
      <c r="B34" s="11" t="s">
        <v>48</v>
      </c>
      <c r="C34" s="63">
        <v>1922</v>
      </c>
      <c r="D34" s="18">
        <f t="shared" si="7"/>
        <v>152.44893912353757</v>
      </c>
      <c r="E34" s="18">
        <f t="shared" si="3"/>
        <v>3.6445691747572817</v>
      </c>
      <c r="F34" s="63">
        <v>4557</v>
      </c>
      <c r="G34" s="18">
        <f t="shared" si="8"/>
        <v>60.835029870173216</v>
      </c>
      <c r="H34" s="18">
        <f t="shared" si="4"/>
        <v>2.1382721147168677</v>
      </c>
      <c r="I34" s="122">
        <f t="shared" si="5"/>
        <v>6479</v>
      </c>
      <c r="J34" s="18">
        <f t="shared" si="9"/>
        <v>74.03302291035823</v>
      </c>
      <c r="K34" s="18">
        <f t="shared" si="6"/>
        <v>2.4370702496125665</v>
      </c>
    </row>
    <row r="35" spans="1:11" ht="15" thickBot="1">
      <c r="A35" s="148" t="s">
        <v>49</v>
      </c>
      <c r="B35" s="36" t="s">
        <v>50</v>
      </c>
      <c r="C35" s="84">
        <v>1547</v>
      </c>
      <c r="D35" s="70">
        <f t="shared" si="7"/>
        <v>122.70473924251438</v>
      </c>
      <c r="E35" s="70">
        <f t="shared" si="3"/>
        <v>2.9334799757281553</v>
      </c>
      <c r="F35" s="84">
        <v>7893</v>
      </c>
      <c r="G35" s="70">
        <f t="shared" si="8"/>
        <v>105.36995627941127</v>
      </c>
      <c r="H35" s="70">
        <f t="shared" si="4"/>
        <v>3.703616809624805</v>
      </c>
      <c r="I35" s="121">
        <f t="shared" si="5"/>
        <v>9440</v>
      </c>
      <c r="J35" s="70">
        <f t="shared" si="9"/>
        <v>107.86722276181226</v>
      </c>
      <c r="K35" s="70">
        <f t="shared" si="6"/>
        <v>3.5508478401516634</v>
      </c>
    </row>
    <row r="36" spans="1:11" ht="15">
      <c r="A36" s="147"/>
      <c r="B36" s="127" t="s">
        <v>51</v>
      </c>
      <c r="C36" s="209">
        <f>C7+C9+C11+C12+SUM(C14:C18)+C22+SUM(C26:C29)+SUM(C31:C35)</f>
        <v>52736</v>
      </c>
      <c r="D36" s="102">
        <f t="shared" si="7"/>
        <v>4182.906999801706</v>
      </c>
      <c r="E36" s="102">
        <f t="shared" si="3"/>
        <v>100</v>
      </c>
      <c r="F36" s="209">
        <f>F7+F9+F11+F12+SUM(F14:F18)+F22+SUM(F26:F29)+SUM(F31:F35)</f>
        <v>213116</v>
      </c>
      <c r="G36" s="102">
        <f t="shared" si="8"/>
        <v>2845.0555685345257</v>
      </c>
      <c r="H36" s="102">
        <f t="shared" si="4"/>
        <v>100</v>
      </c>
      <c r="I36" s="146">
        <f>I7+I9+I11+I12+SUM(I14:I18)+I22+SUM(I26:I29)+SUM(I31:I35)</f>
        <v>265852</v>
      </c>
      <c r="J36" s="102">
        <f t="shared" si="9"/>
        <v>3037.7878078043764</v>
      </c>
      <c r="K36" s="102">
        <f t="shared" si="6"/>
        <v>100</v>
      </c>
    </row>
    <row r="37" spans="2:3" ht="15">
      <c r="B37" s="223"/>
      <c r="C37" s="209"/>
    </row>
  </sheetData>
  <mergeCells count="12">
    <mergeCell ref="A22:A25"/>
    <mergeCell ref="A29:A30"/>
    <mergeCell ref="A7:A8"/>
    <mergeCell ref="A9:A10"/>
    <mergeCell ref="A12:A13"/>
    <mergeCell ref="A18:A21"/>
    <mergeCell ref="F5:H5"/>
    <mergeCell ref="C5:E5"/>
    <mergeCell ref="I5:K5"/>
    <mergeCell ref="A2:K2"/>
    <mergeCell ref="A5:A6"/>
    <mergeCell ref="B5:B6"/>
  </mergeCells>
  <printOptions horizontalCentered="1" verticalCentered="1"/>
  <pageMargins left="0.75" right="0.75" top="0.17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zoomScale="75" zoomScaleNormal="75" workbookViewId="0" topLeftCell="A1">
      <selection activeCell="J4" sqref="J4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6.75" customHeight="1"/>
    <row r="2" spans="1:11" ht="12.75">
      <c r="A2" s="267" t="s">
        <v>77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7.5" customHeight="1">
      <c r="A3" s="66"/>
      <c r="B3" s="1"/>
      <c r="C3" s="210"/>
      <c r="D3" s="1"/>
      <c r="E3" s="1"/>
      <c r="F3" s="210"/>
      <c r="G3" s="1"/>
      <c r="H3" s="3"/>
      <c r="I3" s="3"/>
      <c r="J3" s="3"/>
      <c r="K3" s="3"/>
    </row>
    <row r="4" spans="1:10" ht="12.75">
      <c r="A4" s="67"/>
      <c r="D4" s="6">
        <v>368</v>
      </c>
      <c r="E4" s="5"/>
      <c r="G4" s="5">
        <v>2048.5</v>
      </c>
      <c r="H4" s="5"/>
      <c r="I4" s="5"/>
      <c r="J4" s="6">
        <f>SUM(D4:G4)</f>
        <v>2416.5</v>
      </c>
    </row>
    <row r="5" spans="1:11" ht="12.75">
      <c r="A5" s="232" t="s">
        <v>57</v>
      </c>
      <c r="B5" s="232" t="s">
        <v>55</v>
      </c>
      <c r="C5" s="168" t="s">
        <v>0</v>
      </c>
      <c r="D5" s="9"/>
      <c r="E5" s="10"/>
      <c r="F5" s="168" t="s">
        <v>1</v>
      </c>
      <c r="G5" s="9"/>
      <c r="H5" s="10"/>
      <c r="I5" s="8" t="s">
        <v>2</v>
      </c>
      <c r="J5" s="9"/>
      <c r="K5" s="10"/>
    </row>
    <row r="6" spans="1:11" ht="26.25" customHeight="1">
      <c r="A6" s="233"/>
      <c r="B6" s="233"/>
      <c r="C6" s="169" t="s">
        <v>3</v>
      </c>
      <c r="D6" s="30" t="s">
        <v>4</v>
      </c>
      <c r="E6" s="30" t="s">
        <v>5</v>
      </c>
      <c r="F6" s="169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s="125" customFormat="1" ht="15" thickBot="1">
      <c r="A7" s="276" t="s">
        <v>6</v>
      </c>
      <c r="B7" s="130" t="s">
        <v>7</v>
      </c>
      <c r="C7" s="84">
        <v>0</v>
      </c>
      <c r="D7" s="56">
        <f aca="true" t="shared" si="0" ref="D7:D36">C7*1000/$D$4</f>
        <v>0</v>
      </c>
      <c r="E7" s="56">
        <f aca="true" t="shared" si="1" ref="E7:E36">C7*100/C$36</f>
        <v>0</v>
      </c>
      <c r="F7" s="84"/>
      <c r="G7" s="56">
        <f aca="true" t="shared" si="2" ref="G7:G36">F7*1000/$G$4</f>
        <v>0</v>
      </c>
      <c r="H7" s="56">
        <f aca="true" t="shared" si="3" ref="H7:H36">F7*100/F$36</f>
        <v>0</v>
      </c>
      <c r="I7" s="121">
        <f aca="true" t="shared" si="4" ref="I7:I35">C7+F7</f>
        <v>0</v>
      </c>
      <c r="J7" s="56">
        <f aca="true" t="shared" si="5" ref="J7:J36">I7*1000/$J$4</f>
        <v>0</v>
      </c>
      <c r="K7" s="56">
        <f aca="true" t="shared" si="6" ref="K7:K36">I7*100/I$36</f>
        <v>0</v>
      </c>
    </row>
    <row r="8" spans="1:11" ht="12.75">
      <c r="A8" s="277"/>
      <c r="B8" s="71" t="s">
        <v>8</v>
      </c>
      <c r="C8" s="201"/>
      <c r="D8" s="94">
        <f t="shared" si="0"/>
        <v>0</v>
      </c>
      <c r="E8" s="94">
        <f t="shared" si="1"/>
        <v>0</v>
      </c>
      <c r="F8" s="201"/>
      <c r="G8" s="94">
        <f t="shared" si="2"/>
        <v>0</v>
      </c>
      <c r="H8" s="94">
        <f t="shared" si="3"/>
        <v>0</v>
      </c>
      <c r="I8" s="92">
        <f t="shared" si="4"/>
        <v>0</v>
      </c>
      <c r="J8" s="94">
        <f t="shared" si="5"/>
        <v>0</v>
      </c>
      <c r="K8" s="94">
        <f t="shared" si="6"/>
        <v>0</v>
      </c>
    </row>
    <row r="9" spans="1:11" s="125" customFormat="1" ht="15.75" customHeight="1" thickBot="1">
      <c r="A9" s="276" t="s">
        <v>9</v>
      </c>
      <c r="B9" s="130" t="s">
        <v>10</v>
      </c>
      <c r="C9" s="84"/>
      <c r="D9" s="56">
        <f t="shared" si="0"/>
        <v>0</v>
      </c>
      <c r="E9" s="56">
        <f t="shared" si="1"/>
        <v>0</v>
      </c>
      <c r="F9" s="84">
        <v>13</v>
      </c>
      <c r="G9" s="56">
        <f t="shared" si="2"/>
        <v>6.346106907493287</v>
      </c>
      <c r="H9" s="56">
        <f t="shared" si="3"/>
        <v>1.9431988041853512</v>
      </c>
      <c r="I9" s="121">
        <f t="shared" si="4"/>
        <v>13</v>
      </c>
      <c r="J9" s="56">
        <f t="shared" si="5"/>
        <v>5.379681357334989</v>
      </c>
      <c r="K9" s="56">
        <f t="shared" si="6"/>
        <v>1.798063623789765</v>
      </c>
    </row>
    <row r="10" spans="1:11" ht="12.75">
      <c r="A10" s="277"/>
      <c r="B10" s="71" t="s">
        <v>11</v>
      </c>
      <c r="C10" s="201"/>
      <c r="D10" s="94">
        <f t="shared" si="0"/>
        <v>0</v>
      </c>
      <c r="E10" s="94">
        <f t="shared" si="1"/>
        <v>0</v>
      </c>
      <c r="F10" s="201">
        <v>9</v>
      </c>
      <c r="G10" s="94">
        <f t="shared" si="2"/>
        <v>4.393458628264584</v>
      </c>
      <c r="H10" s="94">
        <f t="shared" si="3"/>
        <v>1.345291479820628</v>
      </c>
      <c r="I10" s="92">
        <f t="shared" si="4"/>
        <v>9</v>
      </c>
      <c r="J10" s="94">
        <f t="shared" si="5"/>
        <v>3.7243947858473</v>
      </c>
      <c r="K10" s="94">
        <f t="shared" si="6"/>
        <v>1.2448132780082988</v>
      </c>
    </row>
    <row r="11" spans="1:11" s="125" customFormat="1" ht="17.25" customHeight="1">
      <c r="A11" s="124" t="s">
        <v>12</v>
      </c>
      <c r="B11" s="57" t="s">
        <v>13</v>
      </c>
      <c r="C11" s="63"/>
      <c r="D11" s="21">
        <f t="shared" si="0"/>
        <v>0</v>
      </c>
      <c r="E11" s="21">
        <f t="shared" si="1"/>
        <v>0</v>
      </c>
      <c r="F11" s="63"/>
      <c r="G11" s="21">
        <f t="shared" si="2"/>
        <v>0</v>
      </c>
      <c r="H11" s="21">
        <f t="shared" si="3"/>
        <v>0</v>
      </c>
      <c r="I11" s="122">
        <f t="shared" si="4"/>
        <v>0</v>
      </c>
      <c r="J11" s="21">
        <f t="shared" si="5"/>
        <v>0</v>
      </c>
      <c r="K11" s="21">
        <f t="shared" si="6"/>
        <v>0</v>
      </c>
    </row>
    <row r="12" spans="1:11" s="125" customFormat="1" ht="23.25" customHeight="1" thickBot="1">
      <c r="A12" s="276" t="s">
        <v>14</v>
      </c>
      <c r="B12" s="130" t="s">
        <v>63</v>
      </c>
      <c r="C12" s="84">
        <v>5</v>
      </c>
      <c r="D12" s="56">
        <f t="shared" si="0"/>
        <v>13.58695652173913</v>
      </c>
      <c r="E12" s="56">
        <f t="shared" si="1"/>
        <v>9.25925925925926</v>
      </c>
      <c r="F12" s="84">
        <v>96</v>
      </c>
      <c r="G12" s="56">
        <f t="shared" si="2"/>
        <v>46.86355870148889</v>
      </c>
      <c r="H12" s="56">
        <f t="shared" si="3"/>
        <v>14.349775784753364</v>
      </c>
      <c r="I12" s="121">
        <f t="shared" si="4"/>
        <v>101</v>
      </c>
      <c r="J12" s="56">
        <f t="shared" si="5"/>
        <v>41.79598593006414</v>
      </c>
      <c r="K12" s="56">
        <f t="shared" si="6"/>
        <v>13.96957123098202</v>
      </c>
    </row>
    <row r="13" spans="1:11" ht="12.75">
      <c r="A13" s="277"/>
      <c r="B13" s="131" t="s">
        <v>16</v>
      </c>
      <c r="C13" s="201"/>
      <c r="D13" s="94">
        <f t="shared" si="0"/>
        <v>0</v>
      </c>
      <c r="E13" s="94">
        <f t="shared" si="1"/>
        <v>0</v>
      </c>
      <c r="F13" s="201">
        <v>68</v>
      </c>
      <c r="G13" s="94">
        <f t="shared" si="2"/>
        <v>33.19502074688797</v>
      </c>
      <c r="H13" s="94">
        <f t="shared" si="3"/>
        <v>10.164424514200299</v>
      </c>
      <c r="I13" s="92">
        <f t="shared" si="4"/>
        <v>68</v>
      </c>
      <c r="J13" s="94">
        <f t="shared" si="5"/>
        <v>28.13987171529071</v>
      </c>
      <c r="K13" s="94">
        <f t="shared" si="6"/>
        <v>9.405255878284924</v>
      </c>
    </row>
    <row r="14" spans="1:11" s="125" customFormat="1" ht="14.25">
      <c r="A14" s="126" t="s">
        <v>17</v>
      </c>
      <c r="B14" s="13" t="s">
        <v>18</v>
      </c>
      <c r="C14" s="63"/>
      <c r="D14" s="21">
        <f t="shared" si="0"/>
        <v>0</v>
      </c>
      <c r="E14" s="21">
        <f t="shared" si="1"/>
        <v>0</v>
      </c>
      <c r="F14" s="63">
        <v>60</v>
      </c>
      <c r="G14" s="21">
        <f t="shared" si="2"/>
        <v>29.289724188430558</v>
      </c>
      <c r="H14" s="21">
        <f t="shared" si="3"/>
        <v>8.968609865470851</v>
      </c>
      <c r="I14" s="122">
        <f t="shared" si="4"/>
        <v>60</v>
      </c>
      <c r="J14" s="21">
        <f t="shared" si="5"/>
        <v>24.82929857231533</v>
      </c>
      <c r="K14" s="21">
        <f t="shared" si="6"/>
        <v>8.298755186721992</v>
      </c>
    </row>
    <row r="15" spans="1:11" s="125" customFormat="1" ht="14.25">
      <c r="A15" s="126" t="s">
        <v>19</v>
      </c>
      <c r="B15" s="13" t="s">
        <v>20</v>
      </c>
      <c r="C15" s="63"/>
      <c r="D15" s="21">
        <f t="shared" si="0"/>
        <v>0</v>
      </c>
      <c r="E15" s="21">
        <f t="shared" si="1"/>
        <v>0</v>
      </c>
      <c r="F15" s="63">
        <v>23</v>
      </c>
      <c r="G15" s="21">
        <f t="shared" si="2"/>
        <v>11.227727605565047</v>
      </c>
      <c r="H15" s="21">
        <f t="shared" si="3"/>
        <v>3.43796711509716</v>
      </c>
      <c r="I15" s="122">
        <f t="shared" si="4"/>
        <v>23</v>
      </c>
      <c r="J15" s="21">
        <f t="shared" si="5"/>
        <v>9.51789778605421</v>
      </c>
      <c r="K15" s="21">
        <f t="shared" si="6"/>
        <v>3.18118948824343</v>
      </c>
    </row>
    <row r="16" spans="1:11" s="125" customFormat="1" ht="14.25">
      <c r="A16" s="124" t="s">
        <v>21</v>
      </c>
      <c r="B16" s="46" t="s">
        <v>22</v>
      </c>
      <c r="C16" s="63"/>
      <c r="D16" s="21">
        <f t="shared" si="0"/>
        <v>0</v>
      </c>
      <c r="E16" s="21">
        <f t="shared" si="1"/>
        <v>0</v>
      </c>
      <c r="F16" s="63">
        <v>13</v>
      </c>
      <c r="G16" s="21">
        <f t="shared" si="2"/>
        <v>6.346106907493287</v>
      </c>
      <c r="H16" s="21">
        <f t="shared" si="3"/>
        <v>1.9431988041853512</v>
      </c>
      <c r="I16" s="122">
        <f t="shared" si="4"/>
        <v>13</v>
      </c>
      <c r="J16" s="21">
        <f t="shared" si="5"/>
        <v>5.379681357334989</v>
      </c>
      <c r="K16" s="21">
        <f t="shared" si="6"/>
        <v>1.798063623789765</v>
      </c>
    </row>
    <row r="17" spans="1:11" s="125" customFormat="1" ht="14.25">
      <c r="A17" s="126" t="s">
        <v>23</v>
      </c>
      <c r="B17" s="13" t="s">
        <v>24</v>
      </c>
      <c r="C17" s="63"/>
      <c r="D17" s="21">
        <f t="shared" si="0"/>
        <v>0</v>
      </c>
      <c r="E17" s="21">
        <f t="shared" si="1"/>
        <v>0</v>
      </c>
      <c r="F17" s="63">
        <v>11</v>
      </c>
      <c r="G17" s="21">
        <f t="shared" si="2"/>
        <v>5.369782767878935</v>
      </c>
      <c r="H17" s="21">
        <f t="shared" si="3"/>
        <v>1.6442451420029895</v>
      </c>
      <c r="I17" s="122">
        <f t="shared" si="4"/>
        <v>11</v>
      </c>
      <c r="J17" s="21">
        <f t="shared" si="5"/>
        <v>4.552038071591144</v>
      </c>
      <c r="K17" s="21">
        <f t="shared" si="6"/>
        <v>1.5214384508990317</v>
      </c>
    </row>
    <row r="18" spans="1:11" s="125" customFormat="1" ht="18" customHeight="1" thickBot="1">
      <c r="A18" s="278" t="s">
        <v>25</v>
      </c>
      <c r="B18" s="74" t="s">
        <v>26</v>
      </c>
      <c r="C18" s="84"/>
      <c r="D18" s="56">
        <f t="shared" si="0"/>
        <v>0</v>
      </c>
      <c r="E18" s="56">
        <f t="shared" si="1"/>
        <v>0</v>
      </c>
      <c r="F18" s="84">
        <v>196</v>
      </c>
      <c r="G18" s="56">
        <f t="shared" si="2"/>
        <v>95.6797656822065</v>
      </c>
      <c r="H18" s="56">
        <f t="shared" si="3"/>
        <v>29.29745889387145</v>
      </c>
      <c r="I18" s="121">
        <f t="shared" si="4"/>
        <v>196</v>
      </c>
      <c r="J18" s="56">
        <f t="shared" si="5"/>
        <v>81.10904200289676</v>
      </c>
      <c r="K18" s="56">
        <f t="shared" si="6"/>
        <v>27.10926694329184</v>
      </c>
    </row>
    <row r="19" spans="1:11" ht="12.75">
      <c r="A19" s="279"/>
      <c r="B19" s="71" t="s">
        <v>27</v>
      </c>
      <c r="C19" s="201"/>
      <c r="D19" s="94">
        <f t="shared" si="0"/>
        <v>0</v>
      </c>
      <c r="E19" s="94">
        <f t="shared" si="1"/>
        <v>0</v>
      </c>
      <c r="F19" s="201">
        <v>44</v>
      </c>
      <c r="G19" s="94">
        <f t="shared" si="2"/>
        <v>21.47913107151574</v>
      </c>
      <c r="H19" s="94">
        <f t="shared" si="3"/>
        <v>6.576980568011958</v>
      </c>
      <c r="I19" s="92">
        <f t="shared" si="4"/>
        <v>44</v>
      </c>
      <c r="J19" s="94">
        <f t="shared" si="5"/>
        <v>18.208152286364577</v>
      </c>
      <c r="K19" s="94">
        <f t="shared" si="6"/>
        <v>6.085753803596127</v>
      </c>
    </row>
    <row r="20" spans="1:11" ht="12.75">
      <c r="A20" s="279"/>
      <c r="B20" s="132" t="s">
        <v>62</v>
      </c>
      <c r="C20" s="204"/>
      <c r="D20" s="117">
        <f t="shared" si="0"/>
        <v>0</v>
      </c>
      <c r="E20" s="117">
        <f t="shared" si="1"/>
        <v>0</v>
      </c>
      <c r="F20" s="204">
        <v>31</v>
      </c>
      <c r="G20" s="117">
        <f t="shared" si="2"/>
        <v>15.133024164022455</v>
      </c>
      <c r="H20" s="117">
        <f t="shared" si="3"/>
        <v>4.633781763826607</v>
      </c>
      <c r="I20" s="123">
        <f t="shared" si="4"/>
        <v>31</v>
      </c>
      <c r="J20" s="117">
        <f t="shared" si="5"/>
        <v>12.828470929029589</v>
      </c>
      <c r="K20" s="117">
        <f t="shared" si="6"/>
        <v>4.287690179806362</v>
      </c>
    </row>
    <row r="21" spans="1:11" ht="12.75">
      <c r="A21" s="280"/>
      <c r="B21" s="133" t="s">
        <v>28</v>
      </c>
      <c r="C21" s="204"/>
      <c r="D21" s="117">
        <f t="shared" si="0"/>
        <v>0</v>
      </c>
      <c r="E21" s="117">
        <f t="shared" si="1"/>
        <v>0</v>
      </c>
      <c r="F21" s="204">
        <v>33</v>
      </c>
      <c r="G21" s="117">
        <f t="shared" si="2"/>
        <v>16.109348303636807</v>
      </c>
      <c r="H21" s="117">
        <f t="shared" si="3"/>
        <v>4.932735426008969</v>
      </c>
      <c r="I21" s="123">
        <f t="shared" si="4"/>
        <v>33</v>
      </c>
      <c r="J21" s="117">
        <f t="shared" si="5"/>
        <v>13.656114214773433</v>
      </c>
      <c r="K21" s="117">
        <f t="shared" si="6"/>
        <v>4.564315352697095</v>
      </c>
    </row>
    <row r="22" spans="1:11" s="125" customFormat="1" ht="19.5" customHeight="1" thickBot="1">
      <c r="A22" s="278" t="s">
        <v>29</v>
      </c>
      <c r="B22" s="129" t="s">
        <v>30</v>
      </c>
      <c r="C22" s="84">
        <v>48</v>
      </c>
      <c r="D22" s="56">
        <f t="shared" si="0"/>
        <v>130.43478260869566</v>
      </c>
      <c r="E22" s="56">
        <f t="shared" si="1"/>
        <v>88.88888888888889</v>
      </c>
      <c r="F22" s="84">
        <v>155</v>
      </c>
      <c r="G22" s="56">
        <f t="shared" si="2"/>
        <v>75.66512082011228</v>
      </c>
      <c r="H22" s="56">
        <f t="shared" si="3"/>
        <v>23.168908819133033</v>
      </c>
      <c r="I22" s="121">
        <f t="shared" si="4"/>
        <v>203</v>
      </c>
      <c r="J22" s="56">
        <f t="shared" si="5"/>
        <v>84.0057935030002</v>
      </c>
      <c r="K22" s="56">
        <f t="shared" si="6"/>
        <v>28.077455048409405</v>
      </c>
    </row>
    <row r="23" spans="1:11" ht="12.75">
      <c r="A23" s="279"/>
      <c r="B23" s="71" t="s">
        <v>31</v>
      </c>
      <c r="C23" s="201"/>
      <c r="D23" s="94">
        <f t="shared" si="0"/>
        <v>0</v>
      </c>
      <c r="E23" s="94">
        <f t="shared" si="1"/>
        <v>0</v>
      </c>
      <c r="F23" s="201">
        <v>103</v>
      </c>
      <c r="G23" s="94">
        <f t="shared" si="2"/>
        <v>50.280693190139125</v>
      </c>
      <c r="H23" s="94">
        <f t="shared" si="3"/>
        <v>15.39611360239163</v>
      </c>
      <c r="I23" s="92">
        <f t="shared" si="4"/>
        <v>103</v>
      </c>
      <c r="J23" s="94">
        <f t="shared" si="5"/>
        <v>42.62362921580799</v>
      </c>
      <c r="K23" s="94">
        <f t="shared" si="6"/>
        <v>14.246196403872752</v>
      </c>
    </row>
    <row r="24" spans="1:11" ht="12.75">
      <c r="A24" s="279"/>
      <c r="B24" s="134" t="s">
        <v>53</v>
      </c>
      <c r="C24" s="204"/>
      <c r="D24" s="117">
        <f t="shared" si="0"/>
        <v>0</v>
      </c>
      <c r="E24" s="117">
        <f t="shared" si="1"/>
        <v>0</v>
      </c>
      <c r="F24" s="204">
        <v>10</v>
      </c>
      <c r="G24" s="117">
        <f t="shared" si="2"/>
        <v>4.88162069807176</v>
      </c>
      <c r="H24" s="117">
        <f t="shared" si="3"/>
        <v>1.4947683109118086</v>
      </c>
      <c r="I24" s="123">
        <f t="shared" si="4"/>
        <v>10</v>
      </c>
      <c r="J24" s="117">
        <f t="shared" si="5"/>
        <v>4.138216428719222</v>
      </c>
      <c r="K24" s="117">
        <f t="shared" si="6"/>
        <v>1.3831258644536653</v>
      </c>
    </row>
    <row r="25" spans="1:11" ht="12.75">
      <c r="A25" s="280"/>
      <c r="B25" s="134" t="s">
        <v>54</v>
      </c>
      <c r="C25" s="204"/>
      <c r="D25" s="117">
        <f t="shared" si="0"/>
        <v>0</v>
      </c>
      <c r="E25" s="117">
        <f t="shared" si="1"/>
        <v>0</v>
      </c>
      <c r="F25" s="204">
        <v>8</v>
      </c>
      <c r="G25" s="117">
        <f t="shared" si="2"/>
        <v>3.9052965584574078</v>
      </c>
      <c r="H25" s="117">
        <f t="shared" si="3"/>
        <v>1.195814648729447</v>
      </c>
      <c r="I25" s="123">
        <f t="shared" si="4"/>
        <v>8</v>
      </c>
      <c r="J25" s="117">
        <f t="shared" si="5"/>
        <v>3.3105731429753775</v>
      </c>
      <c r="K25" s="117">
        <f t="shared" si="6"/>
        <v>1.1065006915629323</v>
      </c>
    </row>
    <row r="26" spans="1:11" s="125" customFormat="1" ht="18.75" customHeight="1">
      <c r="A26" s="124" t="s">
        <v>32</v>
      </c>
      <c r="B26" s="57" t="s">
        <v>33</v>
      </c>
      <c r="C26" s="63"/>
      <c r="D26" s="21">
        <f t="shared" si="0"/>
        <v>0</v>
      </c>
      <c r="E26" s="21">
        <f t="shared" si="1"/>
        <v>0</v>
      </c>
      <c r="F26" s="63">
        <v>8</v>
      </c>
      <c r="G26" s="21">
        <f t="shared" si="2"/>
        <v>3.9052965584574078</v>
      </c>
      <c r="H26" s="21">
        <f t="shared" si="3"/>
        <v>1.195814648729447</v>
      </c>
      <c r="I26" s="122">
        <f t="shared" si="4"/>
        <v>8</v>
      </c>
      <c r="J26" s="21">
        <f t="shared" si="5"/>
        <v>3.3105731429753775</v>
      </c>
      <c r="K26" s="21">
        <f t="shared" si="6"/>
        <v>1.1065006915629323</v>
      </c>
    </row>
    <row r="27" spans="1:11" s="125" customFormat="1" ht="14.25">
      <c r="A27" s="124" t="s">
        <v>34</v>
      </c>
      <c r="B27" s="57" t="s">
        <v>35</v>
      </c>
      <c r="C27" s="63"/>
      <c r="D27" s="21">
        <f t="shared" si="0"/>
        <v>0</v>
      </c>
      <c r="E27" s="21">
        <f t="shared" si="1"/>
        <v>0</v>
      </c>
      <c r="F27" s="63">
        <v>3</v>
      </c>
      <c r="G27" s="21">
        <f t="shared" si="2"/>
        <v>1.4644862094215279</v>
      </c>
      <c r="H27" s="21">
        <f t="shared" si="3"/>
        <v>0.4484304932735426</v>
      </c>
      <c r="I27" s="122">
        <f t="shared" si="4"/>
        <v>3</v>
      </c>
      <c r="J27" s="21">
        <f t="shared" si="5"/>
        <v>1.2414649286157666</v>
      </c>
      <c r="K27" s="21">
        <f t="shared" si="6"/>
        <v>0.4149377593360996</v>
      </c>
    </row>
    <row r="28" spans="1:11" s="125" customFormat="1" ht="24" customHeight="1">
      <c r="A28" s="124" t="s">
        <v>36</v>
      </c>
      <c r="B28" s="57" t="s">
        <v>60</v>
      </c>
      <c r="C28" s="63"/>
      <c r="D28" s="21">
        <f t="shared" si="0"/>
        <v>0</v>
      </c>
      <c r="E28" s="21">
        <f t="shared" si="1"/>
        <v>0</v>
      </c>
      <c r="F28" s="63">
        <v>20</v>
      </c>
      <c r="G28" s="21">
        <f t="shared" si="2"/>
        <v>9.76324139614352</v>
      </c>
      <c r="H28" s="21">
        <f t="shared" si="3"/>
        <v>2.9895366218236172</v>
      </c>
      <c r="I28" s="122">
        <f t="shared" si="4"/>
        <v>20</v>
      </c>
      <c r="J28" s="21">
        <f t="shared" si="5"/>
        <v>8.276432857438444</v>
      </c>
      <c r="K28" s="21">
        <f t="shared" si="6"/>
        <v>2.7662517289073305</v>
      </c>
    </row>
    <row r="29" spans="1:11" s="125" customFormat="1" ht="15" thickBot="1">
      <c r="A29" s="276" t="s">
        <v>38</v>
      </c>
      <c r="B29" s="74" t="s">
        <v>39</v>
      </c>
      <c r="C29" s="84"/>
      <c r="D29" s="56">
        <f t="shared" si="0"/>
        <v>0</v>
      </c>
      <c r="E29" s="56">
        <f t="shared" si="1"/>
        <v>0</v>
      </c>
      <c r="F29" s="84">
        <v>20</v>
      </c>
      <c r="G29" s="56">
        <f t="shared" si="2"/>
        <v>9.76324139614352</v>
      </c>
      <c r="H29" s="56">
        <f t="shared" si="3"/>
        <v>2.9895366218236172</v>
      </c>
      <c r="I29" s="121">
        <f t="shared" si="4"/>
        <v>20</v>
      </c>
      <c r="J29" s="56">
        <f t="shared" si="5"/>
        <v>8.276432857438444</v>
      </c>
      <c r="K29" s="56">
        <f t="shared" si="6"/>
        <v>2.7662517289073305</v>
      </c>
    </row>
    <row r="30" spans="1:11" ht="12.75">
      <c r="A30" s="277"/>
      <c r="B30" s="131" t="s">
        <v>40</v>
      </c>
      <c r="C30" s="201"/>
      <c r="D30" s="94">
        <f t="shared" si="0"/>
        <v>0</v>
      </c>
      <c r="E30" s="94">
        <f t="shared" si="1"/>
        <v>0</v>
      </c>
      <c r="F30" s="201">
        <v>2</v>
      </c>
      <c r="G30" s="94">
        <f t="shared" si="2"/>
        <v>0.9763241396143519</v>
      </c>
      <c r="H30" s="94">
        <f t="shared" si="3"/>
        <v>0.29895366218236175</v>
      </c>
      <c r="I30" s="92">
        <f t="shared" si="4"/>
        <v>2</v>
      </c>
      <c r="J30" s="94">
        <f t="shared" si="5"/>
        <v>0.8276432857438444</v>
      </c>
      <c r="K30" s="94">
        <f t="shared" si="6"/>
        <v>0.2766251728907331</v>
      </c>
    </row>
    <row r="31" spans="1:11" s="125" customFormat="1" ht="20.25" customHeight="1">
      <c r="A31" s="124" t="s">
        <v>41</v>
      </c>
      <c r="B31" s="57" t="s">
        <v>42</v>
      </c>
      <c r="C31" s="63"/>
      <c r="D31" s="21">
        <f t="shared" si="0"/>
        <v>0</v>
      </c>
      <c r="E31" s="21">
        <f t="shared" si="1"/>
        <v>0</v>
      </c>
      <c r="F31" s="63"/>
      <c r="G31" s="21">
        <f t="shared" si="2"/>
        <v>0</v>
      </c>
      <c r="H31" s="21">
        <f t="shared" si="3"/>
        <v>0</v>
      </c>
      <c r="I31" s="122">
        <f t="shared" si="4"/>
        <v>0</v>
      </c>
      <c r="J31" s="21">
        <f t="shared" si="5"/>
        <v>0</v>
      </c>
      <c r="K31" s="21">
        <f t="shared" si="6"/>
        <v>0</v>
      </c>
    </row>
    <row r="32" spans="1:11" s="125" customFormat="1" ht="21.75" customHeight="1">
      <c r="A32" s="124" t="s">
        <v>43</v>
      </c>
      <c r="B32" s="57" t="s">
        <v>64</v>
      </c>
      <c r="C32" s="63"/>
      <c r="D32" s="21">
        <f t="shared" si="0"/>
        <v>0</v>
      </c>
      <c r="E32" s="21">
        <f t="shared" si="1"/>
        <v>0</v>
      </c>
      <c r="F32" s="63"/>
      <c r="G32" s="21">
        <f t="shared" si="2"/>
        <v>0</v>
      </c>
      <c r="H32" s="21">
        <f t="shared" si="3"/>
        <v>0</v>
      </c>
      <c r="I32" s="122">
        <f t="shared" si="4"/>
        <v>0</v>
      </c>
      <c r="J32" s="21">
        <f t="shared" si="5"/>
        <v>0</v>
      </c>
      <c r="K32" s="21">
        <f t="shared" si="6"/>
        <v>0</v>
      </c>
    </row>
    <row r="33" spans="1:11" s="125" customFormat="1" ht="14.25">
      <c r="A33" s="124" t="s">
        <v>45</v>
      </c>
      <c r="B33" s="57" t="s">
        <v>46</v>
      </c>
      <c r="C33" s="63">
        <v>1</v>
      </c>
      <c r="D33" s="21">
        <f t="shared" si="0"/>
        <v>2.717391304347826</v>
      </c>
      <c r="E33" s="21">
        <f t="shared" si="1"/>
        <v>1.8518518518518519</v>
      </c>
      <c r="F33" s="63"/>
      <c r="G33" s="21">
        <f t="shared" si="2"/>
        <v>0</v>
      </c>
      <c r="H33" s="21">
        <f t="shared" si="3"/>
        <v>0</v>
      </c>
      <c r="I33" s="122">
        <f t="shared" si="4"/>
        <v>1</v>
      </c>
      <c r="J33" s="21">
        <f t="shared" si="5"/>
        <v>0.4138216428719222</v>
      </c>
      <c r="K33" s="21">
        <f t="shared" si="6"/>
        <v>0.13831258644536654</v>
      </c>
    </row>
    <row r="34" spans="1:11" s="125" customFormat="1" ht="14.25">
      <c r="A34" s="124" t="s">
        <v>47</v>
      </c>
      <c r="B34" s="57" t="s">
        <v>48</v>
      </c>
      <c r="C34" s="63"/>
      <c r="D34" s="21">
        <f t="shared" si="0"/>
        <v>0</v>
      </c>
      <c r="E34" s="21">
        <f t="shared" si="1"/>
        <v>0</v>
      </c>
      <c r="F34" s="63">
        <v>45</v>
      </c>
      <c r="G34" s="21">
        <f t="shared" si="2"/>
        <v>21.96729314132292</v>
      </c>
      <c r="H34" s="21">
        <f t="shared" si="3"/>
        <v>6.726457399103139</v>
      </c>
      <c r="I34" s="122">
        <f t="shared" si="4"/>
        <v>45</v>
      </c>
      <c r="J34" s="21">
        <f t="shared" si="5"/>
        <v>18.6219739292365</v>
      </c>
      <c r="K34" s="21">
        <f t="shared" si="6"/>
        <v>6.224066390041494</v>
      </c>
    </row>
    <row r="35" spans="1:11" s="125" customFormat="1" ht="15" thickBot="1">
      <c r="A35" s="128" t="s">
        <v>49</v>
      </c>
      <c r="B35" s="130" t="s">
        <v>50</v>
      </c>
      <c r="C35" s="84"/>
      <c r="D35" s="56">
        <f t="shared" si="0"/>
        <v>0</v>
      </c>
      <c r="E35" s="56">
        <f t="shared" si="1"/>
        <v>0</v>
      </c>
      <c r="F35" s="84">
        <v>6</v>
      </c>
      <c r="G35" s="56">
        <f t="shared" si="2"/>
        <v>2.9289724188430557</v>
      </c>
      <c r="H35" s="56">
        <f t="shared" si="3"/>
        <v>0.8968609865470852</v>
      </c>
      <c r="I35" s="121">
        <f t="shared" si="4"/>
        <v>6</v>
      </c>
      <c r="J35" s="56">
        <f t="shared" si="5"/>
        <v>2.4829298572315333</v>
      </c>
      <c r="K35" s="56">
        <f t="shared" si="6"/>
        <v>0.8298755186721992</v>
      </c>
    </row>
    <row r="36" spans="1:11" ht="15">
      <c r="A36" s="68"/>
      <c r="B36" s="127" t="s">
        <v>51</v>
      </c>
      <c r="C36" s="205">
        <f>C7+C9+C11+C12+SUM(C14:C18)+C22+SUM(C26:C29)+SUM(C31:C35)</f>
        <v>54</v>
      </c>
      <c r="D36" s="102">
        <f t="shared" si="0"/>
        <v>146.7391304347826</v>
      </c>
      <c r="E36" s="102">
        <f t="shared" si="1"/>
        <v>100</v>
      </c>
      <c r="F36" s="205">
        <f>F7+F9+F11+F12+SUM(F14:F18)+F22+SUM(F26:F29)+SUM(F31:F35)</f>
        <v>669</v>
      </c>
      <c r="G36" s="102">
        <f t="shared" si="2"/>
        <v>326.5804247010007</v>
      </c>
      <c r="H36" s="102">
        <f t="shared" si="3"/>
        <v>100</v>
      </c>
      <c r="I36" s="135">
        <f>I7+I9+I11+I12+SUM(I14:I18)+I22+SUM(I26:I29)+SUM(I31:I35)</f>
        <v>723</v>
      </c>
      <c r="J36" s="102">
        <f t="shared" si="5"/>
        <v>299.19304779639975</v>
      </c>
      <c r="K36" s="102">
        <f t="shared" si="6"/>
        <v>100</v>
      </c>
    </row>
    <row r="37" ht="12.75">
      <c r="B37" s="223"/>
    </row>
  </sheetData>
  <mergeCells count="9">
    <mergeCell ref="A2:K2"/>
    <mergeCell ref="A12:A13"/>
    <mergeCell ref="A18:A21"/>
    <mergeCell ref="A22:A25"/>
    <mergeCell ref="A29:A30"/>
    <mergeCell ref="A5:A6"/>
    <mergeCell ref="B5:B6"/>
    <mergeCell ref="A7:A8"/>
    <mergeCell ref="A9:A10"/>
  </mergeCells>
  <printOptions horizontalCentered="1" verticalCentered="1"/>
  <pageMargins left="0.75" right="0.75" top="0.17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2:M37"/>
  <sheetViews>
    <sheetView tabSelected="1" zoomScale="75" zoomScaleNormal="75" workbookViewId="0" topLeftCell="A1">
      <selection activeCell="B14" sqref="B14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9.7109375" style="0" bestFit="1" customWidth="1"/>
    <col min="4" max="4" width="10.421875" style="0" customWidth="1"/>
    <col min="5" max="5" width="9.28125" style="0" bestFit="1" customWidth="1"/>
    <col min="6" max="6" width="9.8515625" style="0" bestFit="1" customWidth="1"/>
    <col min="7" max="7" width="10.421875" style="0" customWidth="1"/>
    <col min="8" max="8" width="9.28125" style="0" bestFit="1" customWidth="1"/>
    <col min="9" max="9" width="9.8515625" style="0" bestFit="1" customWidth="1"/>
    <col min="10" max="10" width="10.00390625" style="0" customWidth="1"/>
    <col min="11" max="11" width="9.28125" style="0" bestFit="1" customWidth="1"/>
  </cols>
  <sheetData>
    <row r="1" ht="9" customHeight="1"/>
    <row r="2" spans="1:11" ht="12.75">
      <c r="A2" s="66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8.25" customHeight="1">
      <c r="A3" s="66"/>
      <c r="B3" s="1"/>
      <c r="C3" s="1"/>
      <c r="D3" s="1"/>
      <c r="E3" s="1"/>
      <c r="F3" s="1"/>
      <c r="G3" s="1"/>
      <c r="H3" s="3"/>
      <c r="I3" s="3"/>
      <c r="J3" s="3"/>
      <c r="K3" s="3"/>
    </row>
    <row r="4" spans="1:10" ht="12.75">
      <c r="A4" s="67"/>
      <c r="C4" s="5"/>
      <c r="D4" s="6">
        <v>36657</v>
      </c>
      <c r="E4" s="5"/>
      <c r="F4" s="5"/>
      <c r="G4" s="5">
        <v>209737</v>
      </c>
      <c r="H4" s="5"/>
      <c r="I4" s="5"/>
      <c r="J4" s="6">
        <f>SUM(D4:G4)</f>
        <v>246394</v>
      </c>
    </row>
    <row r="5" spans="1:11" ht="12.75">
      <c r="A5" s="232" t="s">
        <v>57</v>
      </c>
      <c r="B5" s="232" t="s">
        <v>55</v>
      </c>
      <c r="C5" s="8" t="s">
        <v>0</v>
      </c>
      <c r="D5" s="9"/>
      <c r="E5" s="10"/>
      <c r="F5" s="8" t="s">
        <v>1</v>
      </c>
      <c r="G5" s="9"/>
      <c r="H5" s="10"/>
      <c r="I5" s="8" t="s">
        <v>2</v>
      </c>
      <c r="J5" s="9"/>
      <c r="K5" s="10"/>
    </row>
    <row r="6" spans="1:11" ht="29.25" customHeight="1" thickBot="1">
      <c r="A6" s="233"/>
      <c r="B6" s="233"/>
      <c r="C6" s="30" t="s">
        <v>3</v>
      </c>
      <c r="D6" s="30" t="s">
        <v>4</v>
      </c>
      <c r="E6" s="30" t="s">
        <v>5</v>
      </c>
      <c r="F6" s="30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ht="15" thickBot="1">
      <c r="A7" s="239" t="s">
        <v>6</v>
      </c>
      <c r="B7" s="36" t="s">
        <v>7</v>
      </c>
      <c r="C7" s="142">
        <f>'В.Търново'!C7+'Г.Оряховица'!C7+Елена!C7+Златарица!C7+Лясковец!C7+Павликени!C7+'П.Тръмбеш'!C7+Свищов!C7+Стражица!C7+Сухиндол!C7</f>
        <v>22716</v>
      </c>
      <c r="D7" s="115">
        <f aca="true" t="shared" si="0" ref="D7:D36">C7*1000/$D$4</f>
        <v>619.6906457156887</v>
      </c>
      <c r="E7" s="115">
        <f aca="true" t="shared" si="1" ref="E7:E36">C7*100/C$36</f>
        <v>16.515802560690993</v>
      </c>
      <c r="F7" s="24">
        <f>'В.Търново'!F7+'Г.Оряховица'!F7+Елена!F7+Златарица!F7+Лясковец!F7+Павликени!F7+'П.Тръмбеш'!F7+Свищов!F7+Стражица!F7+Сухиндол!F7</f>
        <v>14128</v>
      </c>
      <c r="G7" s="51">
        <f aca="true" t="shared" si="2" ref="G7:G36">F7*1000/$G$4</f>
        <v>67.36055154789094</v>
      </c>
      <c r="H7" s="51">
        <f aca="true" t="shared" si="3" ref="H7:H36">F7*100/F$36</f>
        <v>2.906977940465388</v>
      </c>
      <c r="I7" s="121">
        <f aca="true" t="shared" si="4" ref="I7:I35">C7+F7</f>
        <v>36844</v>
      </c>
      <c r="J7" s="51">
        <f aca="true" t="shared" si="5" ref="J7:J36">I7*1000/$J$4</f>
        <v>149.53286200150978</v>
      </c>
      <c r="K7" s="51">
        <f aca="true" t="shared" si="6" ref="K7:K36">I7*100/I$36</f>
        <v>5.908805152483225</v>
      </c>
    </row>
    <row r="8" spans="1:11" ht="12" customHeight="1" thickBot="1">
      <c r="A8" s="240"/>
      <c r="B8" s="71" t="s">
        <v>8</v>
      </c>
      <c r="C8" s="142">
        <f>'В.Търново'!C8+'Г.Оряховица'!C8+Елена!C8+Златарица!C8+Лясковец!C8+Павликени!C8+'П.Тръмбеш'!C8+Свищов!C8+Стражица!C8+Сухиндол!C8</f>
        <v>698</v>
      </c>
      <c r="D8" s="95">
        <f t="shared" si="0"/>
        <v>19.041383637504435</v>
      </c>
      <c r="E8" s="95">
        <f t="shared" si="1"/>
        <v>0.5074850408241907</v>
      </c>
      <c r="F8" s="24">
        <f>'В.Търново'!F8+'Г.Оряховица'!F8+Елена!F8+Златарица!F8+Лясковец!F8+Павликени!F8+'П.Тръмбеш'!F8+Свищов!F8+Стражица!F8+Сухиндол!F8</f>
        <v>462</v>
      </c>
      <c r="G8" s="140">
        <f t="shared" si="2"/>
        <v>2.202758693029842</v>
      </c>
      <c r="H8" s="140">
        <f t="shared" si="3"/>
        <v>0.09506114159789138</v>
      </c>
      <c r="I8" s="90">
        <f t="shared" si="4"/>
        <v>1160</v>
      </c>
      <c r="J8" s="140">
        <f t="shared" si="5"/>
        <v>4.7079068483810484</v>
      </c>
      <c r="K8" s="140">
        <f t="shared" si="6"/>
        <v>0.18603338336989853</v>
      </c>
    </row>
    <row r="9" spans="1:11" ht="17.25" customHeight="1" thickBot="1">
      <c r="A9" s="239" t="s">
        <v>9</v>
      </c>
      <c r="B9" s="36" t="s">
        <v>10</v>
      </c>
      <c r="C9" s="142">
        <f>'В.Търново'!C9+'Г.Оряховица'!C9+Елена!C9+Златарица!C9+Лясковец!C9+Павликени!C9+'П.Тръмбеш'!C9+Свищов!C9+Стражица!C9+Сухиндол!C9</f>
        <v>257</v>
      </c>
      <c r="D9" s="115">
        <f t="shared" si="0"/>
        <v>7.010939247619827</v>
      </c>
      <c r="E9" s="115">
        <f t="shared" si="1"/>
        <v>0.18685337463011029</v>
      </c>
      <c r="F9" s="24">
        <f>'В.Търново'!F9+'Г.Оряховица'!F9+Елена!F9+Златарица!F9+Лясковец!F9+Павликени!F9+'П.Тръмбеш'!F9+Свищов!F9+Стражица!F9+Сухиндол!F9</f>
        <v>9574</v>
      </c>
      <c r="G9" s="51">
        <f t="shared" si="2"/>
        <v>45.64764443088249</v>
      </c>
      <c r="H9" s="51">
        <f t="shared" si="3"/>
        <v>1.9699466875718874</v>
      </c>
      <c r="I9" s="121">
        <f t="shared" si="4"/>
        <v>9831</v>
      </c>
      <c r="J9" s="51">
        <f t="shared" si="5"/>
        <v>39.89951054002938</v>
      </c>
      <c r="K9" s="51">
        <f t="shared" si="6"/>
        <v>1.57663292405989</v>
      </c>
    </row>
    <row r="10" spans="1:11" ht="12" customHeight="1" thickBot="1">
      <c r="A10" s="240"/>
      <c r="B10" s="71" t="s">
        <v>11</v>
      </c>
      <c r="C10" s="142">
        <f>'В.Търново'!C10+'Г.Оряховица'!C10+Елена!C10+Златарица!C10+Лясковец!C10+Павликени!C10+'П.Тръмбеш'!C10+Свищов!C10+Стражица!C10+Сухиндол!C10</f>
        <v>25</v>
      </c>
      <c r="D10" s="95">
        <f t="shared" si="0"/>
        <v>0.6819979812859754</v>
      </c>
      <c r="E10" s="95">
        <f t="shared" si="1"/>
        <v>0.018176398310322014</v>
      </c>
      <c r="F10" s="24">
        <f>'В.Търново'!F10+'Г.Оряховица'!F10+Елена!F10+Златарица!F10+Лясковец!F10+Павликени!F10+'П.Тръмбеш'!F10+Свищов!F10+Стражица!F10+Сухиндол!F10</f>
        <v>3608</v>
      </c>
      <c r="G10" s="140">
        <f t="shared" si="2"/>
        <v>17.2024964598521</v>
      </c>
      <c r="H10" s="140">
        <f t="shared" si="3"/>
        <v>0.7423822486692468</v>
      </c>
      <c r="I10" s="90">
        <f t="shared" si="4"/>
        <v>3633</v>
      </c>
      <c r="J10" s="140">
        <f t="shared" si="5"/>
        <v>14.744677224283059</v>
      </c>
      <c r="K10" s="140">
        <f t="shared" si="6"/>
        <v>0.5826373118817597</v>
      </c>
    </row>
    <row r="11" spans="1:11" ht="19.5" customHeight="1" thickBot="1">
      <c r="A11" s="16" t="s">
        <v>12</v>
      </c>
      <c r="B11" s="36" t="s">
        <v>13</v>
      </c>
      <c r="C11" s="142">
        <f>'В.Търново'!C11+'Г.Оряховица'!C11+Елена!C11+Златарица!C11+Лясковец!C11+Павликени!C11+'П.Тръмбеш'!C11+Свищов!C11+Стражица!C11+Сухиндол!C11</f>
        <v>337</v>
      </c>
      <c r="D11" s="115">
        <f t="shared" si="0"/>
        <v>9.193332787734949</v>
      </c>
      <c r="E11" s="115">
        <f t="shared" si="1"/>
        <v>0.24501784922314074</v>
      </c>
      <c r="F11" s="24">
        <f>'В.Търново'!F11+'Г.Оряховица'!F11+Елена!F11+Златарица!F11+Лясковец!F11+Павликени!F11+'П.Тръмбеш'!F11+Свищов!F11+Стражица!F11+Сухиндол!F11</f>
        <v>1925</v>
      </c>
      <c r="G11" s="51">
        <f>F11*1000/$G$4</f>
        <v>9.178161220957676</v>
      </c>
      <c r="H11" s="51">
        <f>F11*100/F$36</f>
        <v>0.39608808999121403</v>
      </c>
      <c r="I11" s="121">
        <f>C11+F11</f>
        <v>2262</v>
      </c>
      <c r="J11" s="51">
        <f t="shared" si="5"/>
        <v>9.180418354343043</v>
      </c>
      <c r="K11" s="50">
        <f t="shared" si="6"/>
        <v>0.3627650975713021</v>
      </c>
    </row>
    <row r="12" spans="1:11" ht="26.25" thickBot="1">
      <c r="A12" s="239" t="s">
        <v>14</v>
      </c>
      <c r="B12" s="141" t="s">
        <v>15</v>
      </c>
      <c r="C12" s="142">
        <f>'В.Търново'!C12+'Г.Оряховица'!C12+Елена!C12+Златарица!C12+Лясковец!C12+Павликени!C12+'П.Тръмбеш'!C12+Свищов!C12+Стражица!C12+Сухиндол!C12</f>
        <v>682</v>
      </c>
      <c r="D12" s="143">
        <f t="shared" si="0"/>
        <v>18.60490492948141</v>
      </c>
      <c r="E12" s="143">
        <f t="shared" si="1"/>
        <v>0.4958521459055845</v>
      </c>
      <c r="F12" s="24">
        <f>'В.Търново'!F12+'Г.Оряховица'!F12+Елена!F12+Златарица!F12+Лясковец!F12+Павликени!F12+'П.Тръмбеш'!F12+Свищов!F12+Стражица!F12+Сухиндол!F12</f>
        <v>34697</v>
      </c>
      <c r="G12" s="144">
        <f>F12*1000/$G$4</f>
        <v>165.4309921473083</v>
      </c>
      <c r="H12" s="144">
        <f>F12*100/F$36</f>
        <v>7.139256342039041</v>
      </c>
      <c r="I12" s="145">
        <f>C12+F12</f>
        <v>35379</v>
      </c>
      <c r="J12" s="144">
        <f t="shared" si="5"/>
        <v>143.58710033523545</v>
      </c>
      <c r="K12" s="51">
        <f t="shared" si="6"/>
        <v>5.673857819175551</v>
      </c>
    </row>
    <row r="13" spans="1:11" ht="12.75" customHeight="1" thickBot="1">
      <c r="A13" s="240"/>
      <c r="B13" s="73" t="s">
        <v>16</v>
      </c>
      <c r="C13" s="142">
        <f>'В.Търново'!C13+'Г.Оряховица'!C13+Елена!C13+Златарица!C13+Лясковец!C13+Павликени!C13+'П.Тръмбеш'!C13+Свищов!C13+Стражица!C13+Сухиндол!C13</f>
        <v>79</v>
      </c>
      <c r="D13" s="95">
        <f t="shared" si="0"/>
        <v>2.1551136208636823</v>
      </c>
      <c r="E13" s="95">
        <f t="shared" si="1"/>
        <v>0.057437418660617565</v>
      </c>
      <c r="F13" s="24">
        <f>'В.Търново'!F13+'Г.Оряховица'!F13+Елена!F13+Златарица!F13+Лясковец!F13+Павликени!F13+'П.Тръмбеш'!F13+Свищов!F13+Стражица!F13+Сухиндол!F13</f>
        <v>19746</v>
      </c>
      <c r="G13" s="140">
        <f t="shared" si="2"/>
        <v>94.14647868521052</v>
      </c>
      <c r="H13" s="140">
        <f t="shared" si="3"/>
        <v>4.062937883099487</v>
      </c>
      <c r="I13" s="90">
        <f t="shared" si="4"/>
        <v>19825</v>
      </c>
      <c r="J13" s="140">
        <f t="shared" si="5"/>
        <v>80.46056316306404</v>
      </c>
      <c r="K13" s="140">
        <f t="shared" si="6"/>
        <v>3.1794067459553776</v>
      </c>
    </row>
    <row r="14" spans="1:11" ht="15" thickBot="1">
      <c r="A14" s="14" t="s">
        <v>17</v>
      </c>
      <c r="B14" s="13" t="s">
        <v>18</v>
      </c>
      <c r="C14" s="142">
        <f>'В.Търново'!C14+'Г.Оряховица'!C14+Елена!C14+Златарица!C14+Лясковец!C14+Павликени!C14+'П.Тръмбеш'!C14+Свищов!C14+Стражица!C14+Сухиндол!C14</f>
        <v>1175</v>
      </c>
      <c r="D14" s="19">
        <f t="shared" si="0"/>
        <v>32.053905120440845</v>
      </c>
      <c r="E14" s="19">
        <f t="shared" si="1"/>
        <v>0.8542907205851347</v>
      </c>
      <c r="F14" s="24">
        <f>'В.Търново'!F14+'Г.Оряховица'!F14+Елена!F14+Златарица!F14+Лясковец!F14+Павликени!F14+'П.Тръмбеш'!F14+Свищов!F14+Стражица!F14+Сухиндол!F14</f>
        <v>13857</v>
      </c>
      <c r="G14" s="50">
        <f t="shared" si="2"/>
        <v>66.06845716301845</v>
      </c>
      <c r="H14" s="50">
        <f t="shared" si="3"/>
        <v>2.851216967796495</v>
      </c>
      <c r="I14" s="122">
        <f t="shared" si="4"/>
        <v>15032</v>
      </c>
      <c r="J14" s="50">
        <f t="shared" si="5"/>
        <v>61.00797909039993</v>
      </c>
      <c r="K14" s="50">
        <f t="shared" si="6"/>
        <v>2.4107360507037194</v>
      </c>
    </row>
    <row r="15" spans="1:11" ht="15" thickBot="1">
      <c r="A15" s="14" t="s">
        <v>19</v>
      </c>
      <c r="B15" s="13" t="s">
        <v>20</v>
      </c>
      <c r="C15" s="142">
        <f>'В.Търново'!C15+'Г.Оряховица'!C15+Елена!C15+Златарица!C15+Лясковец!C15+Павликени!C15+'П.Тръмбеш'!C15+Свищов!C15+Стражица!C15+Сухиндол!C15</f>
        <v>1189</v>
      </c>
      <c r="D15" s="19">
        <f t="shared" si="0"/>
        <v>32.43582398996099</v>
      </c>
      <c r="E15" s="19">
        <f t="shared" si="1"/>
        <v>0.864469503638915</v>
      </c>
      <c r="F15" s="24">
        <f>'В.Търново'!F15+'Г.Оряховица'!F15+Елена!F15+Златарица!F15+Лясковец!F15+Павликени!F15+'П.Тръмбеш'!F15+Свищов!F15+Стражица!F15+Сухиндол!F15</f>
        <v>22576</v>
      </c>
      <c r="G15" s="50">
        <f t="shared" si="2"/>
        <v>107.63956764900804</v>
      </c>
      <c r="H15" s="50">
        <f t="shared" si="3"/>
        <v>4.645238815398259</v>
      </c>
      <c r="I15" s="122">
        <f t="shared" si="4"/>
        <v>23765</v>
      </c>
      <c r="J15" s="50">
        <f t="shared" si="5"/>
        <v>96.45121228601346</v>
      </c>
      <c r="K15" s="50">
        <f t="shared" si="6"/>
        <v>3.8112787549876193</v>
      </c>
    </row>
    <row r="16" spans="1:11" ht="15" thickBot="1">
      <c r="A16" s="16" t="s">
        <v>21</v>
      </c>
      <c r="B16" s="11" t="s">
        <v>22</v>
      </c>
      <c r="C16" s="142">
        <f>'В.Търново'!C16+'Г.Оряховица'!C16+Елена!C16+Златарица!C16+Лясковец!C16+Павликени!C16+'П.Тръмбеш'!C16+Свищов!C16+Стражица!C16+Сухиндол!C16</f>
        <v>6956</v>
      </c>
      <c r="D16" s="19">
        <f t="shared" si="0"/>
        <v>189.7591183130098</v>
      </c>
      <c r="E16" s="19">
        <f t="shared" si="1"/>
        <v>5.0574010658639965</v>
      </c>
      <c r="F16" s="24">
        <f>'В.Търново'!F16+'Г.Оряховица'!F16+Елена!F16+Златарица!F16+Лясковец!F16+Павликени!F16+'П.Тръмбеш'!F16+Свищов!F16+Стражица!F16+Сухиндол!F16</f>
        <v>39410</v>
      </c>
      <c r="G16" s="50">
        <f t="shared" si="2"/>
        <v>187.90199154178805</v>
      </c>
      <c r="H16" s="50">
        <f t="shared" si="3"/>
        <v>8.109003442365582</v>
      </c>
      <c r="I16" s="122">
        <f t="shared" si="4"/>
        <v>46366</v>
      </c>
      <c r="J16" s="50">
        <f t="shared" si="5"/>
        <v>188.17828356209972</v>
      </c>
      <c r="K16" s="50">
        <f t="shared" si="6"/>
        <v>7.4358826321799265</v>
      </c>
    </row>
    <row r="17" spans="1:11" ht="15" thickBot="1">
      <c r="A17" s="14" t="s">
        <v>23</v>
      </c>
      <c r="B17" s="12" t="s">
        <v>24</v>
      </c>
      <c r="C17" s="142">
        <f>'В.Търново'!C17+'Г.Оряховица'!C17+Елена!C17+Златарица!C17+Лясковец!C17+Павликени!C17+'П.Тръмбеш'!C17+Свищов!C17+Стражица!C17+Сухиндол!C17</f>
        <v>2382</v>
      </c>
      <c r="D17" s="19">
        <f t="shared" si="0"/>
        <v>64.98076765692774</v>
      </c>
      <c r="E17" s="19">
        <f t="shared" si="1"/>
        <v>1.7318472310074815</v>
      </c>
      <c r="F17" s="24">
        <f>'В.Търново'!F17+'Г.Оряховица'!F17+Елена!F17+Златарица!F17+Лясковец!F17+Павликени!F17+'П.Тръмбеш'!F17+Свищов!F17+Стражица!F17+Сухиндол!F17</f>
        <v>15048</v>
      </c>
      <c r="G17" s="50">
        <f t="shared" si="2"/>
        <v>71.74699743011486</v>
      </c>
      <c r="H17" s="50">
        <f t="shared" si="3"/>
        <v>3.096277183474176</v>
      </c>
      <c r="I17" s="122">
        <f t="shared" si="4"/>
        <v>17430</v>
      </c>
      <c r="J17" s="50">
        <f t="shared" si="5"/>
        <v>70.74035893731178</v>
      </c>
      <c r="K17" s="50">
        <f t="shared" si="6"/>
        <v>2.7953119587390787</v>
      </c>
    </row>
    <row r="18" spans="1:11" ht="15" thickBot="1">
      <c r="A18" s="234" t="s">
        <v>25</v>
      </c>
      <c r="B18" s="72" t="s">
        <v>26</v>
      </c>
      <c r="C18" s="142">
        <f>'В.Търново'!C18+'Г.Оряховица'!C18+Елена!C18+Златарица!C18+Лясковец!C18+Павликени!C18+'П.Тръмбеш'!C18+Свищов!C18+Стражица!C18+Сухиндол!C18</f>
        <v>503</v>
      </c>
      <c r="D18" s="115">
        <f t="shared" si="0"/>
        <v>13.721799383473824</v>
      </c>
      <c r="E18" s="115">
        <f t="shared" si="1"/>
        <v>0.3657091340036789</v>
      </c>
      <c r="F18" s="37">
        <f>'В.Търново'!F18+'Г.Оряховица'!F18+Елена!F18+Златарица!F18+Лясковец!F18+Павликени!F18+'П.Тръмбеш'!F18+Свищов!F18+Стражица!F18+Сухиндол!F18</f>
        <v>136065</v>
      </c>
      <c r="G18" s="51">
        <f t="shared" si="2"/>
        <v>648.7410423530422</v>
      </c>
      <c r="H18" s="51">
        <f t="shared" si="3"/>
        <v>27.996740760859502</v>
      </c>
      <c r="I18" s="121">
        <f t="shared" si="4"/>
        <v>136568</v>
      </c>
      <c r="J18" s="51">
        <f t="shared" si="5"/>
        <v>554.2667435083647</v>
      </c>
      <c r="K18" s="51">
        <f t="shared" si="6"/>
        <v>21.901902672465777</v>
      </c>
    </row>
    <row r="19" spans="1:11" ht="11.25" customHeight="1" thickBot="1">
      <c r="A19" s="235"/>
      <c r="B19" s="71" t="s">
        <v>27</v>
      </c>
      <c r="C19" s="142">
        <f>'В.Търново'!C19+'Г.Оряховица'!C19+Елена!C19+Златарица!C19+Лясковец!C19+Павликени!C19+'П.Тръмбеш'!C19+Свищов!C19+Стражица!C19+Сухиндол!C19</f>
        <v>64</v>
      </c>
      <c r="D19" s="95">
        <f t="shared" si="0"/>
        <v>1.745914832092097</v>
      </c>
      <c r="E19" s="95">
        <f t="shared" si="1"/>
        <v>0.04653157967442435</v>
      </c>
      <c r="F19" s="139">
        <f>'В.Търново'!F19+'Г.Оряховица'!F19+Елена!F19+Златарица!F19+Лясковец!F19+Павликени!F19+'П.Тръмбеш'!F19+Свищов!F19+Стражица!F19+Сухиндол!F19</f>
        <v>88390</v>
      </c>
      <c r="G19" s="140">
        <f t="shared" si="2"/>
        <v>421.4325560106228</v>
      </c>
      <c r="H19" s="140">
        <f t="shared" si="3"/>
        <v>18.187130532116058</v>
      </c>
      <c r="I19" s="90">
        <f t="shared" si="4"/>
        <v>88454</v>
      </c>
      <c r="J19" s="140">
        <f t="shared" si="5"/>
        <v>358.9941313506011</v>
      </c>
      <c r="K19" s="140">
        <f t="shared" si="6"/>
        <v>14.185686976380175</v>
      </c>
    </row>
    <row r="20" spans="1:11" ht="12.75" customHeight="1" thickBot="1">
      <c r="A20" s="235"/>
      <c r="B20" s="132" t="s">
        <v>56</v>
      </c>
      <c r="C20" s="142">
        <f>'В.Търново'!C20+'Г.Оряховица'!C20+Елена!C20+Златарица!C20+Лясковец!C20+Павликени!C20+'П.Тръмбеш'!C20+Свищов!C20+Стражица!C20+Сухиндол!C20</f>
        <v>0</v>
      </c>
      <c r="D20" s="100">
        <f t="shared" si="0"/>
        <v>0</v>
      </c>
      <c r="E20" s="100">
        <f t="shared" si="1"/>
        <v>0</v>
      </c>
      <c r="F20" s="136">
        <f>'В.Търново'!F20+'Г.Оряховица'!F20+Елена!F20+Златарица!F20+Лясковец!F20+Павликени!F20+'П.Тръмбеш'!F20+Свищов!F20+Стражица!F20+Сухиндол!F20</f>
        <v>12100</v>
      </c>
      <c r="G20" s="137">
        <f t="shared" si="2"/>
        <v>57.691299103162535</v>
      </c>
      <c r="H20" s="137">
        <f t="shared" si="3"/>
        <v>2.4896965656590595</v>
      </c>
      <c r="I20" s="138">
        <f t="shared" si="4"/>
        <v>12100</v>
      </c>
      <c r="J20" s="137">
        <f t="shared" si="5"/>
        <v>49.10833867707817</v>
      </c>
      <c r="K20" s="137">
        <f t="shared" si="6"/>
        <v>1.9405206368756656</v>
      </c>
    </row>
    <row r="21" spans="1:11" ht="11.25" customHeight="1" thickBot="1">
      <c r="A21" s="236"/>
      <c r="B21" s="133" t="s">
        <v>28</v>
      </c>
      <c r="C21" s="142">
        <f>'В.Търново'!C21+'Г.Оряховица'!C21+Елена!C21+Златарица!C21+Лясковец!C21+Павликени!C21+'П.Тръмбеш'!C21+Свищов!C21+Стражица!C21+Сухиндол!C21</f>
        <v>2</v>
      </c>
      <c r="D21" s="100">
        <f t="shared" si="0"/>
        <v>0.05455983850287803</v>
      </c>
      <c r="E21" s="100">
        <f t="shared" si="1"/>
        <v>0.001454111864825761</v>
      </c>
      <c r="F21" s="136">
        <f>'В.Търново'!F21+'Г.Оряховица'!F21+Елена!F21+Златарица!F21+Лясковец!F21+Павликени!F21+'П.Тръмбеш'!F21+Свищов!F21+Стражица!F21+Сухиндол!F21</f>
        <v>9603</v>
      </c>
      <c r="G21" s="137">
        <f t="shared" si="2"/>
        <v>45.78591283369172</v>
      </c>
      <c r="H21" s="137">
        <f t="shared" si="3"/>
        <v>1.9759137289275992</v>
      </c>
      <c r="I21" s="138">
        <f t="shared" si="4"/>
        <v>9605</v>
      </c>
      <c r="J21" s="137">
        <f t="shared" si="5"/>
        <v>38.98228041267239</v>
      </c>
      <c r="K21" s="137">
        <f t="shared" si="6"/>
        <v>1.5403884890240305</v>
      </c>
    </row>
    <row r="22" spans="1:11" ht="15" thickBot="1">
      <c r="A22" s="234" t="s">
        <v>29</v>
      </c>
      <c r="B22" s="72" t="s">
        <v>30</v>
      </c>
      <c r="C22" s="142">
        <f>'В.Търново'!C22+'Г.Оряховица'!C22+Елена!C22+Златарица!C22+Лясковец!C22+Павликени!C22+'П.Тръмбеш'!C22+Свищов!C22+Стражица!C22+Сухиндол!C22</f>
        <v>68318</v>
      </c>
      <c r="D22" s="115">
        <f t="shared" si="0"/>
        <v>1863.7095234198107</v>
      </c>
      <c r="E22" s="115">
        <f t="shared" si="1"/>
        <v>49.67100719058317</v>
      </c>
      <c r="F22" s="37">
        <f>'В.Търново'!F22+'Г.Оряховица'!F22+Елена!F22+Златарица!F22+Лясковец!F22+Павликени!F22+'П.Тръмбеш'!F22+Свищов!F22+Стражица!F22+Сухиндол!F22</f>
        <v>46524</v>
      </c>
      <c r="G22" s="51">
        <f t="shared" si="2"/>
        <v>221.82066111368047</v>
      </c>
      <c r="H22" s="51">
        <f t="shared" si="3"/>
        <v>9.57278041493571</v>
      </c>
      <c r="I22" s="121">
        <f t="shared" si="4"/>
        <v>114842</v>
      </c>
      <c r="J22" s="51">
        <f t="shared" si="5"/>
        <v>466.09089507049686</v>
      </c>
      <c r="K22" s="51">
        <f t="shared" si="6"/>
        <v>18.41762570083266</v>
      </c>
    </row>
    <row r="23" spans="1:11" ht="15" thickBot="1">
      <c r="A23" s="235"/>
      <c r="B23" s="71" t="s">
        <v>31</v>
      </c>
      <c r="C23" s="142">
        <f>'В.Търново'!C23+'Г.Оряховица'!C23+Елена!C23+Златарица!C23+Лясковец!C23+Павликени!C23+'П.Тръмбеш'!C23+Свищов!C23+Стражица!C23+Сухиндол!C23</f>
        <v>46581</v>
      </c>
      <c r="D23" s="95">
        <f t="shared" si="0"/>
        <v>1270.7259186512808</v>
      </c>
      <c r="E23" s="95">
        <f t="shared" si="1"/>
        <v>33.86699238772439</v>
      </c>
      <c r="F23" s="139">
        <f>'В.Търново'!F23+'Г.Оряховица'!F23+Елена!F23+Златарица!F23+Лясковец!F23+Павликени!F23+'П.Тръмбеш'!F23+Свищов!F23+Стражица!F23+Сухиндол!F23</f>
        <v>15736</v>
      </c>
      <c r="G23" s="140">
        <f t="shared" si="2"/>
        <v>75.02729608986493</v>
      </c>
      <c r="H23" s="140">
        <f t="shared" si="3"/>
        <v>3.23784009563727</v>
      </c>
      <c r="I23" s="90">
        <f t="shared" si="4"/>
        <v>62317</v>
      </c>
      <c r="J23" s="140">
        <f t="shared" si="5"/>
        <v>252.91606126772567</v>
      </c>
      <c r="K23" s="140">
        <f t="shared" si="6"/>
        <v>9.994002027122384</v>
      </c>
    </row>
    <row r="24" spans="1:11" ht="15" thickBot="1">
      <c r="A24" s="235"/>
      <c r="B24" s="134" t="s">
        <v>53</v>
      </c>
      <c r="C24" s="142">
        <f>'В.Търново'!C24+'Г.Оряховица'!C24+Елена!C24+Златарица!C24+Лясковец!C24+Павликени!C24+'П.Тръмбеш'!C24+Свищов!C24+Стражица!C24+Сухиндол!C24</f>
        <v>1669</v>
      </c>
      <c r="D24" s="100">
        <f t="shared" si="0"/>
        <v>45.53018523065172</v>
      </c>
      <c r="E24" s="100">
        <f t="shared" si="1"/>
        <v>1.2134563511970975</v>
      </c>
      <c r="F24" s="136">
        <f>'В.Търново'!F24+'Г.Оряховица'!F24+Елена!F24+Златарица!F24+Лясковец!F24+Павликени!F24+'П.Тръмбеш'!F24+Свищов!F24+Стражица!F24+Сухиндол!F24</f>
        <v>2858</v>
      </c>
      <c r="G24" s="137">
        <f t="shared" si="2"/>
        <v>13.626589490647811</v>
      </c>
      <c r="H24" s="137">
        <f t="shared" si="3"/>
        <v>0.5880622136077349</v>
      </c>
      <c r="I24" s="138">
        <f t="shared" si="4"/>
        <v>4527</v>
      </c>
      <c r="J24" s="137">
        <f t="shared" si="5"/>
        <v>18.373012329845693</v>
      </c>
      <c r="K24" s="137">
        <f t="shared" si="6"/>
        <v>0.7260113159616642</v>
      </c>
    </row>
    <row r="25" spans="1:11" ht="12" customHeight="1" thickBot="1">
      <c r="A25" s="236"/>
      <c r="B25" s="134" t="s">
        <v>54</v>
      </c>
      <c r="C25" s="142">
        <f>'В.Търново'!C25+'Г.Оряховица'!C25+Елена!C25+Златарица!C25+Лясковец!C25+Павликени!C25+'П.Тръмбеш'!C25+Свищов!C25+Стражица!C25+Сухиндол!C25</f>
        <v>10948</v>
      </c>
      <c r="D25" s="100">
        <f t="shared" si="0"/>
        <v>298.66055596475434</v>
      </c>
      <c r="E25" s="100">
        <f t="shared" si="1"/>
        <v>7.959808348056216</v>
      </c>
      <c r="F25" s="136">
        <f>'В.Търново'!F25+'Г.Оряховица'!F25+Елена!F25+Златарица!F25+Лясковец!F25+Павликени!F25+'П.Тръмбеш'!F25+Свищов!F25+Стражица!F25+Сухиндол!F25</f>
        <v>9577</v>
      </c>
      <c r="G25" s="137">
        <f t="shared" si="2"/>
        <v>45.6619480587593</v>
      </c>
      <c r="H25" s="137">
        <f t="shared" si="3"/>
        <v>1.9705639677121334</v>
      </c>
      <c r="I25" s="138">
        <f t="shared" si="4"/>
        <v>20525</v>
      </c>
      <c r="J25" s="137">
        <f t="shared" si="5"/>
        <v>83.3015414336388</v>
      </c>
      <c r="K25" s="137">
        <f t="shared" si="6"/>
        <v>3.29166827040273</v>
      </c>
    </row>
    <row r="26" spans="1:11" ht="15" thickBot="1">
      <c r="A26" s="16" t="s">
        <v>32</v>
      </c>
      <c r="B26" s="11" t="s">
        <v>33</v>
      </c>
      <c r="C26" s="142">
        <f>'В.Търново'!C26+'Г.Оряховица'!C26+Елена!C26+Златарица!C26+Лясковец!C26+Павликени!C26+'П.Тръмбеш'!C26+Свищов!C26+Стражица!C26+Сухиндол!C26</f>
        <v>4881</v>
      </c>
      <c r="D26" s="19">
        <f t="shared" si="0"/>
        <v>133.15328586627385</v>
      </c>
      <c r="E26" s="19">
        <f t="shared" si="1"/>
        <v>3.54876000610727</v>
      </c>
      <c r="F26" s="24">
        <f>'В.Търново'!F26+'Г.Оряховица'!F26+Елена!F26+Златарица!F26+Лясковец!F26+Павликени!F26+'П.Тръмбеш'!F26+Свищов!F26+Стражица!F26+Сухиндол!F26</f>
        <v>20519</v>
      </c>
      <c r="G26" s="50">
        <f t="shared" si="2"/>
        <v>97.83204680147041</v>
      </c>
      <c r="H26" s="50">
        <f t="shared" si="3"/>
        <v>4.221990399236219</v>
      </c>
      <c r="I26" s="122">
        <f t="shared" si="4"/>
        <v>25400</v>
      </c>
      <c r="J26" s="50">
        <f t="shared" si="5"/>
        <v>103.08692581799882</v>
      </c>
      <c r="K26" s="50">
        <f t="shared" si="6"/>
        <v>4.073489601375364</v>
      </c>
    </row>
    <row r="27" spans="1:11" ht="15" thickBot="1">
      <c r="A27" s="16" t="s">
        <v>34</v>
      </c>
      <c r="B27" s="11" t="s">
        <v>35</v>
      </c>
      <c r="C27" s="142">
        <f>'В.Търново'!C27+'Г.Оряховица'!C27+Елена!C27+Златарица!C27+Лясковец!C27+Павликени!C27+'П.Тръмбеш'!C27+Свищов!C27+Стражица!C27+Сухиндол!C27</f>
        <v>7433</v>
      </c>
      <c r="D27" s="19">
        <f t="shared" si="0"/>
        <v>202.77163979594621</v>
      </c>
      <c r="E27" s="19">
        <f t="shared" si="1"/>
        <v>5.404206745624941</v>
      </c>
      <c r="F27" s="24">
        <f>'В.Търново'!F27+'Г.Оряховица'!F27+Елена!F27+Златарица!F27+Лясковец!F27+Павликени!F27+'П.Тръмбеш'!F27+Свищов!F27+Стражица!F27+Сухиндол!F27</f>
        <v>15357</v>
      </c>
      <c r="G27" s="50">
        <f t="shared" si="2"/>
        <v>73.22027110142703</v>
      </c>
      <c r="H27" s="50">
        <f t="shared" si="3"/>
        <v>3.159857037919519</v>
      </c>
      <c r="I27" s="122">
        <f t="shared" si="4"/>
        <v>22790</v>
      </c>
      <c r="J27" s="50">
        <f t="shared" si="5"/>
        <v>92.49413540914145</v>
      </c>
      <c r="K27" s="50">
        <f t="shared" si="6"/>
        <v>3.6549144887930924</v>
      </c>
    </row>
    <row r="28" spans="1:11" ht="18.75" customHeight="1" thickBot="1">
      <c r="A28" s="16" t="s">
        <v>36</v>
      </c>
      <c r="B28" s="49" t="s">
        <v>65</v>
      </c>
      <c r="C28" s="142">
        <f>'В.Търново'!C28+'Г.Оряховица'!C28+Елена!C28+Златарица!C28+Лясковец!C28+Павликени!C28+'П.Тръмбеш'!C28+Свищов!C28+Стражица!C28+Сухиндол!C28</f>
        <v>1565</v>
      </c>
      <c r="D28" s="21">
        <f t="shared" si="0"/>
        <v>42.69307362850206</v>
      </c>
      <c r="E28" s="21">
        <f t="shared" si="1"/>
        <v>1.137842534226158</v>
      </c>
      <c r="F28" s="24">
        <f>'В.Търново'!F28+'Г.Оряховица'!F28+Елена!F28+Златарица!F28+Лясковец!F28+Павликени!F28+'П.Тръмбеш'!F28+Свищов!F28+Стражица!F28+Сухиндол!F28</f>
        <v>37648</v>
      </c>
      <c r="G28" s="50">
        <f t="shared" si="2"/>
        <v>179.50099410213744</v>
      </c>
      <c r="H28" s="50">
        <f t="shared" si="3"/>
        <v>7.746454239994403</v>
      </c>
      <c r="I28" s="122">
        <f t="shared" si="4"/>
        <v>39213</v>
      </c>
      <c r="J28" s="50">
        <f t="shared" si="5"/>
        <v>159.1475441772121</v>
      </c>
      <c r="K28" s="50">
        <f t="shared" si="6"/>
        <v>6.288730225934336</v>
      </c>
    </row>
    <row r="29" spans="1:11" ht="15" thickBot="1">
      <c r="A29" s="239" t="s">
        <v>38</v>
      </c>
      <c r="B29" s="74" t="s">
        <v>39</v>
      </c>
      <c r="C29" s="142">
        <f>'В.Търново'!C29+'Г.Оряховица'!C29+Елена!C29+Златарица!C29+Лясковец!C29+Павликени!C29+'П.Тръмбеш'!C29+Свищов!C29+Стражица!C29+Сухиндол!C29</f>
        <v>4827</v>
      </c>
      <c r="D29" s="115">
        <f t="shared" si="0"/>
        <v>131.68017022669613</v>
      </c>
      <c r="E29" s="115">
        <f t="shared" si="1"/>
        <v>3.5094989857569745</v>
      </c>
      <c r="F29" s="37">
        <f>'В.Търново'!F29+'Г.Оряховица'!F29+Елена!F29+Златарица!F29+Лясковец!F29+Павликени!F29+'П.Тръмбеш'!F29+Свищов!F29+Стражица!F29+Сухиндол!F29</f>
        <v>43996</v>
      </c>
      <c r="G29" s="51">
        <f t="shared" si="2"/>
        <v>209.76747068948254</v>
      </c>
      <c r="H29" s="51">
        <f t="shared" si="3"/>
        <v>9.05261901675504</v>
      </c>
      <c r="I29" s="121">
        <f t="shared" si="4"/>
        <v>48823</v>
      </c>
      <c r="J29" s="51">
        <f t="shared" si="5"/>
        <v>198.15011729181717</v>
      </c>
      <c r="K29" s="51">
        <f t="shared" si="6"/>
        <v>7.829920582990134</v>
      </c>
    </row>
    <row r="30" spans="1:11" ht="12.75" customHeight="1" thickBot="1">
      <c r="A30" s="240"/>
      <c r="B30" s="73" t="s">
        <v>40</v>
      </c>
      <c r="C30" s="142">
        <f>'В.Търново'!C30+'Г.Оряховица'!C30+Елена!C30+Златарица!C30+Лясковец!C30+Павликени!C30+'П.Тръмбеш'!C30+Свищов!C30+Стражица!C30+Сухиндол!C30</f>
        <v>2232</v>
      </c>
      <c r="D30" s="95">
        <f t="shared" si="0"/>
        <v>60.88877976921189</v>
      </c>
      <c r="E30" s="95">
        <f t="shared" si="1"/>
        <v>1.6227888411455493</v>
      </c>
      <c r="F30" s="139">
        <f>'В.Търново'!F30+'Г.Оряховица'!F30+Елена!F30+Златарица!F30+Лясковец!F30+Павликени!F30+'П.Тръмбеш'!F30+Свищов!F30+Стражица!F30+Сухиндол!F30</f>
        <v>11288</v>
      </c>
      <c r="G30" s="140">
        <f t="shared" si="2"/>
        <v>53.81978382450402</v>
      </c>
      <c r="H30" s="140">
        <f t="shared" si="3"/>
        <v>2.3226194076991296</v>
      </c>
      <c r="I30" s="90">
        <f t="shared" si="4"/>
        <v>13520</v>
      </c>
      <c r="J30" s="140">
        <f t="shared" si="5"/>
        <v>54.871466025958426</v>
      </c>
      <c r="K30" s="140">
        <f t="shared" si="6"/>
        <v>2.168251157897438</v>
      </c>
    </row>
    <row r="31" spans="1:11" ht="15" thickBot="1">
      <c r="A31" s="16" t="s">
        <v>41</v>
      </c>
      <c r="B31" s="11" t="s">
        <v>42</v>
      </c>
      <c r="C31" s="142">
        <f>'В.Търново'!C31+'Г.Оряховица'!C31+Елена!C31+Златарица!C31+Лясковец!C31+Павликени!C31+'П.Тръмбеш'!C31+Свищов!C31+Стражица!C31+Сухиндол!C31</f>
        <v>121</v>
      </c>
      <c r="D31" s="19">
        <f t="shared" si="0"/>
        <v>3.300870229424121</v>
      </c>
      <c r="E31" s="19">
        <f t="shared" si="1"/>
        <v>0.08797376782195854</v>
      </c>
      <c r="F31" s="24">
        <f>'В.Търново'!F31+'Г.Оряховица'!F31+Елена!F31+Златарица!F31+Лясковец!F31+Павликени!F31+'П.Тръмбеш'!F31+Свищов!F31+Стражица!F31+Сухиндол!F31</f>
        <v>2523</v>
      </c>
      <c r="G31" s="50">
        <f t="shared" si="2"/>
        <v>12.02935104440323</v>
      </c>
      <c r="H31" s="50">
        <f t="shared" si="3"/>
        <v>0.5191325979469262</v>
      </c>
      <c r="I31" s="122">
        <f t="shared" si="4"/>
        <v>2644</v>
      </c>
      <c r="J31" s="50">
        <f t="shared" si="5"/>
        <v>10.730780781999561</v>
      </c>
      <c r="K31" s="50">
        <f t="shared" si="6"/>
        <v>0.4240278151982859</v>
      </c>
    </row>
    <row r="32" spans="1:11" ht="15" thickBot="1">
      <c r="A32" s="16" t="s">
        <v>43</v>
      </c>
      <c r="B32" s="11" t="s">
        <v>44</v>
      </c>
      <c r="C32" s="142">
        <f>'В.Търново'!C32+'Г.Оряховица'!C32+Елена!C32+Златарица!C32+Лясковец!C32+Павликени!C32+'П.Тръмбеш'!C32+Свищов!C32+Стражица!C32+Сухиндол!C32</f>
        <v>311</v>
      </c>
      <c r="D32" s="19">
        <f t="shared" si="0"/>
        <v>8.484054887197534</v>
      </c>
      <c r="E32" s="19">
        <f t="shared" si="1"/>
        <v>0.22611439498040584</v>
      </c>
      <c r="F32" s="24">
        <f>'В.Търново'!F32+'Г.Оряховица'!F32+Елена!F32+Златарица!F32+Лясковец!F32+Павликени!F32+'П.Тръмбеш'!F32+Свищов!F32+Стражица!F32+Сухиндол!F32</f>
        <v>0</v>
      </c>
      <c r="G32" s="50">
        <f t="shared" si="2"/>
        <v>0</v>
      </c>
      <c r="H32" s="50">
        <f t="shared" si="3"/>
        <v>0</v>
      </c>
      <c r="I32" s="122">
        <f t="shared" si="4"/>
        <v>311</v>
      </c>
      <c r="J32" s="50">
        <f t="shared" si="5"/>
        <v>1.2622060602125051</v>
      </c>
      <c r="K32" s="50">
        <f t="shared" si="6"/>
        <v>0.04987619157589521</v>
      </c>
    </row>
    <row r="33" spans="1:13" ht="15.75" thickBot="1">
      <c r="A33" s="16" t="s">
        <v>45</v>
      </c>
      <c r="B33" s="11" t="s">
        <v>46</v>
      </c>
      <c r="C33" s="142">
        <f>'В.Търново'!C33+'Г.Оряховица'!C33+Елена!C33+Златарица!C33+Лясковец!C33+Павликени!C33+'П.Тръмбеш'!C33+Свищов!C33+Стражица!C33+Сухиндол!C33</f>
        <v>1146</v>
      </c>
      <c r="D33" s="19">
        <f t="shared" si="0"/>
        <v>31.262787462149113</v>
      </c>
      <c r="E33" s="19">
        <f t="shared" si="1"/>
        <v>0.833206098545161</v>
      </c>
      <c r="F33" s="24">
        <f>'В.Търново'!F33+'Г.Оряховица'!F33+Елена!F33+Златарица!F33+Лясковец!F33+Павликени!F33+'П.Тръмбеш'!F33+Свищов!F33+Стражица!F33+Сухиндол!F33</f>
        <v>186</v>
      </c>
      <c r="G33" s="50">
        <f t="shared" si="2"/>
        <v>0.8868249283626637</v>
      </c>
      <c r="H33" s="50">
        <f t="shared" si="3"/>
        <v>0.038271368695254965</v>
      </c>
      <c r="I33" s="122">
        <f t="shared" si="4"/>
        <v>1332</v>
      </c>
      <c r="J33" s="50">
        <f t="shared" si="5"/>
        <v>5.405975794865134</v>
      </c>
      <c r="K33" s="50">
        <f t="shared" si="6"/>
        <v>0.21361764366267658</v>
      </c>
      <c r="M33" s="226"/>
    </row>
    <row r="34" spans="1:11" ht="15" thickBot="1">
      <c r="A34" s="16" t="s">
        <v>47</v>
      </c>
      <c r="B34" s="11" t="s">
        <v>48</v>
      </c>
      <c r="C34" s="142">
        <f>'В.Търново'!C34+'Г.Оряховица'!C34+Елена!C34+Златарица!C34+Лясковец!C34+Павликени!C34+'П.Тръмбеш'!C34+Свищов!C34+Стражица!C34+Сухиндол!C34</f>
        <v>7959</v>
      </c>
      <c r="D34" s="19">
        <f t="shared" si="0"/>
        <v>217.1208773222031</v>
      </c>
      <c r="E34" s="19">
        <f t="shared" si="1"/>
        <v>5.786638166074116</v>
      </c>
      <c r="F34" s="24">
        <f>'В.Търново'!F34+'Г.Оряховица'!F34+Елена!F34+Златарица!F34+Лясковец!F34+Павликени!F34+'П.Тръмбеш'!F34+Свищов!F34+Стражица!F34+Сухиндол!F34</f>
        <v>12967</v>
      </c>
      <c r="G34" s="50">
        <f t="shared" si="2"/>
        <v>61.82504755956269</v>
      </c>
      <c r="H34" s="50">
        <f t="shared" si="3"/>
        <v>2.6680905261901677</v>
      </c>
      <c r="I34" s="122">
        <f t="shared" si="4"/>
        <v>20926</v>
      </c>
      <c r="J34" s="50">
        <f t="shared" si="5"/>
        <v>84.92901612863949</v>
      </c>
      <c r="K34" s="50">
        <f t="shared" si="6"/>
        <v>3.355978086550428</v>
      </c>
    </row>
    <row r="35" spans="1:11" ht="15" thickBot="1">
      <c r="A35" s="35" t="s">
        <v>49</v>
      </c>
      <c r="B35" s="36" t="s">
        <v>50</v>
      </c>
      <c r="C35" s="142">
        <f>'В.Търново'!C35+'Г.Оряховица'!C35+Елена!C35+Златарица!C35+Лясковец!C35+Павликени!C35+'П.Тръмбеш'!C35+Свищов!C35+Стражица!C35+Сухиндол!C35</f>
        <v>4783</v>
      </c>
      <c r="D35" s="115">
        <f t="shared" si="0"/>
        <v>130.4798537796328</v>
      </c>
      <c r="E35" s="115">
        <f t="shared" si="1"/>
        <v>3.4775085247308075</v>
      </c>
      <c r="F35" s="37">
        <f>'В.Търново'!F35+'Г.Оряховица'!F35+Елена!F35+Златарица!F35+Лясковец!F35+Павликени!F35+'П.Тръмбеш'!F35+Свищов!F35+Стражица!F35+Сухиндол!F35</f>
        <v>19003</v>
      </c>
      <c r="G35" s="51">
        <f t="shared" si="2"/>
        <v>90.60394684771882</v>
      </c>
      <c r="H35" s="51">
        <f t="shared" si="3"/>
        <v>3.910058168365216</v>
      </c>
      <c r="I35" s="121">
        <f t="shared" si="4"/>
        <v>23786</v>
      </c>
      <c r="J35" s="51">
        <f t="shared" si="5"/>
        <v>96.5364416341307</v>
      </c>
      <c r="K35" s="51">
        <f t="shared" si="6"/>
        <v>3.81464660072104</v>
      </c>
    </row>
    <row r="36" spans="1:11" ht="15">
      <c r="A36" s="68"/>
      <c r="B36" s="118" t="s">
        <v>51</v>
      </c>
      <c r="C36" s="146">
        <f>'В.Търново'!C36+'Г.Оряховица'!C36+Елена!C36+Златарица!C36+Лясковец!C36+Павликени!C36+'П.Тръмбеш'!C36+Свищов!C36+Стражица!C36+Сухиндол!C36</f>
        <v>137541</v>
      </c>
      <c r="D36" s="102">
        <f t="shared" si="0"/>
        <v>3752.1073737621737</v>
      </c>
      <c r="E36" s="102">
        <f t="shared" si="1"/>
        <v>100</v>
      </c>
      <c r="F36" s="146">
        <f>'В.Търново'!F36+'Г.Оряховица'!F36+Елена!F36+Златарица!F36+Лясковец!F36+Павликени!F36+'П.Тръмбеш'!F36+Свищов!F36+Стражица!F36+Сухиндол!F36</f>
        <v>486003</v>
      </c>
      <c r="G36" s="52">
        <f t="shared" si="2"/>
        <v>2317.202019672256</v>
      </c>
      <c r="H36" s="52">
        <f t="shared" si="3"/>
        <v>100</v>
      </c>
      <c r="I36" s="146">
        <f>I7+I9+I11+I12+SUM(I14:I18)+I22+SUM(I26:I29)+SUM(I31:I35)</f>
        <v>623544</v>
      </c>
      <c r="J36" s="52">
        <f t="shared" si="5"/>
        <v>2530.678506781821</v>
      </c>
      <c r="K36" s="52">
        <f t="shared" si="6"/>
        <v>100</v>
      </c>
    </row>
    <row r="37" ht="12.75">
      <c r="B37" s="223"/>
    </row>
  </sheetData>
  <mergeCells count="8">
    <mergeCell ref="A29:A30"/>
    <mergeCell ref="A5:A6"/>
    <mergeCell ref="B5:B6"/>
    <mergeCell ref="A22:A25"/>
    <mergeCell ref="A7:A8"/>
    <mergeCell ref="A9:A10"/>
    <mergeCell ref="A12:A13"/>
    <mergeCell ref="A18:A21"/>
  </mergeCells>
  <printOptions horizontalCentered="1" verticalCentered="1"/>
  <pageMargins left="0.75" right="0.75" top="0.18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zoomScale="75" zoomScaleNormal="75" workbookViewId="0" topLeftCell="A1">
      <pane ySplit="6" topLeftCell="BM18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7.7109375" style="0" customWidth="1"/>
    <col min="2" max="2" width="53.7109375" style="0" customWidth="1"/>
    <col min="3" max="3" width="9.140625" style="206" customWidth="1"/>
    <col min="4" max="4" width="10.421875" style="0" customWidth="1"/>
    <col min="6" max="6" width="9.140625" style="206" customWidth="1"/>
    <col min="7" max="7" width="10.421875" style="0" customWidth="1"/>
    <col min="9" max="9" width="9.57421875" style="26" bestFit="1" customWidth="1"/>
    <col min="10" max="10" width="10.00390625" style="0" customWidth="1"/>
  </cols>
  <sheetData>
    <row r="1" ht="9.75" customHeight="1"/>
    <row r="2" spans="1:11" ht="13.5" customHeight="1">
      <c r="A2" s="244" t="s">
        <v>69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0.5" customHeight="1">
      <c r="A3" s="1"/>
      <c r="B3" s="1"/>
      <c r="C3" s="207"/>
      <c r="D3" s="1"/>
      <c r="E3" s="1"/>
      <c r="F3" s="207"/>
      <c r="G3" s="1"/>
      <c r="H3" s="3"/>
      <c r="I3" s="27"/>
      <c r="J3" s="3"/>
      <c r="K3" s="3"/>
    </row>
    <row r="4" spans="1:10" ht="14.25">
      <c r="A4" s="4"/>
      <c r="D4" s="58">
        <v>6620.5</v>
      </c>
      <c r="E4" s="59"/>
      <c r="F4" s="76"/>
      <c r="G4" s="59">
        <v>37386</v>
      </c>
      <c r="H4" s="59"/>
      <c r="I4" s="76"/>
      <c r="J4" s="153">
        <f>SUM(D4:G4)</f>
        <v>44006.5</v>
      </c>
    </row>
    <row r="5" spans="1:11" ht="15" customHeight="1">
      <c r="A5" s="232" t="s">
        <v>59</v>
      </c>
      <c r="B5" s="7"/>
      <c r="C5" s="241" t="s">
        <v>0</v>
      </c>
      <c r="D5" s="242"/>
      <c r="E5" s="243"/>
      <c r="F5" s="241" t="s">
        <v>1</v>
      </c>
      <c r="G5" s="242"/>
      <c r="H5" s="243"/>
      <c r="I5" s="241" t="s">
        <v>2</v>
      </c>
      <c r="J5" s="242"/>
      <c r="K5" s="243"/>
    </row>
    <row r="6" spans="1:11" ht="39.75" customHeight="1">
      <c r="A6" s="246"/>
      <c r="B6" s="29" t="s">
        <v>55</v>
      </c>
      <c r="C6" s="208" t="s">
        <v>3</v>
      </c>
      <c r="D6" s="30" t="s">
        <v>4</v>
      </c>
      <c r="E6" s="30" t="s">
        <v>5</v>
      </c>
      <c r="F6" s="208" t="s">
        <v>3</v>
      </c>
      <c r="G6" s="30" t="s">
        <v>4</v>
      </c>
      <c r="H6" s="30" t="s">
        <v>5</v>
      </c>
      <c r="I6" s="32" t="s">
        <v>3</v>
      </c>
      <c r="J6" s="30" t="s">
        <v>4</v>
      </c>
      <c r="K6" s="30" t="s">
        <v>5</v>
      </c>
    </row>
    <row r="7" spans="1:11" ht="15" customHeight="1" thickBot="1">
      <c r="A7" s="249" t="s">
        <v>6</v>
      </c>
      <c r="B7" s="36" t="s">
        <v>7</v>
      </c>
      <c r="C7" s="199">
        <v>7969</v>
      </c>
      <c r="D7" s="178">
        <f aca="true" t="shared" si="0" ref="D7:D36">C7*1000/$D$4</f>
        <v>1203.6855222415224</v>
      </c>
      <c r="E7" s="178">
        <f aca="true" t="shared" si="1" ref="E7:E36">C7*100/C$36</f>
        <v>21.924780587118608</v>
      </c>
      <c r="F7" s="199">
        <v>3473</v>
      </c>
      <c r="G7" s="178">
        <f aca="true" t="shared" si="2" ref="G7:G36">F7*1000/$G$4</f>
        <v>92.89573637190392</v>
      </c>
      <c r="H7" s="178">
        <f aca="true" t="shared" si="3" ref="H7:H36">F7*100/F$36</f>
        <v>3.32239579845599</v>
      </c>
      <c r="I7" s="37">
        <f aca="true" t="shared" si="4" ref="I7:I35">C7+F7</f>
        <v>11442</v>
      </c>
      <c r="J7" s="178">
        <f aca="true" t="shared" si="5" ref="J7:J36">I7*1000/$J$4</f>
        <v>260.0070444138934</v>
      </c>
      <c r="K7" s="178">
        <f aca="true" t="shared" si="6" ref="K7:K36">I7*100/I$36</f>
        <v>8.121805792163544</v>
      </c>
    </row>
    <row r="8" spans="1:11" ht="12.75">
      <c r="A8" s="250"/>
      <c r="B8" s="71" t="s">
        <v>8</v>
      </c>
      <c r="C8" s="198">
        <v>84</v>
      </c>
      <c r="D8" s="152">
        <f t="shared" si="0"/>
        <v>12.687863454421871</v>
      </c>
      <c r="E8" s="152">
        <f t="shared" si="1"/>
        <v>0.2311057308718739</v>
      </c>
      <c r="F8" s="198">
        <v>41</v>
      </c>
      <c r="G8" s="152">
        <f t="shared" si="2"/>
        <v>1.0966672016262773</v>
      </c>
      <c r="H8" s="152">
        <f t="shared" si="3"/>
        <v>0.03922206384586686</v>
      </c>
      <c r="I8" s="139">
        <f t="shared" si="4"/>
        <v>125</v>
      </c>
      <c r="J8" s="152">
        <f t="shared" si="5"/>
        <v>2.8404894731460124</v>
      </c>
      <c r="K8" s="152">
        <f t="shared" si="6"/>
        <v>0.08872799545712663</v>
      </c>
    </row>
    <row r="9" spans="1:11" ht="13.5" thickBot="1">
      <c r="A9" s="249" t="s">
        <v>9</v>
      </c>
      <c r="B9" s="36" t="s">
        <v>10</v>
      </c>
      <c r="C9" s="199">
        <v>58</v>
      </c>
      <c r="D9" s="178">
        <f t="shared" si="0"/>
        <v>8.760667623291292</v>
      </c>
      <c r="E9" s="178">
        <f t="shared" si="1"/>
        <v>0.1595730046496272</v>
      </c>
      <c r="F9" s="199">
        <v>1740</v>
      </c>
      <c r="G9" s="178">
        <f t="shared" si="2"/>
        <v>46.54148611779811</v>
      </c>
      <c r="H9" s="178">
        <f t="shared" si="3"/>
        <v>1.6645461241904471</v>
      </c>
      <c r="I9" s="37">
        <f t="shared" si="4"/>
        <v>1798</v>
      </c>
      <c r="J9" s="178">
        <f t="shared" si="5"/>
        <v>40.85760058173224</v>
      </c>
      <c r="K9" s="178">
        <f t="shared" si="6"/>
        <v>1.2762634866553095</v>
      </c>
    </row>
    <row r="10" spans="1:11" ht="12.75">
      <c r="A10" s="250"/>
      <c r="B10" s="71" t="s">
        <v>11</v>
      </c>
      <c r="C10" s="198">
        <v>3</v>
      </c>
      <c r="D10" s="152">
        <f t="shared" si="0"/>
        <v>0.4531379805150668</v>
      </c>
      <c r="E10" s="152">
        <f t="shared" si="1"/>
        <v>0.008253776102566925</v>
      </c>
      <c r="F10" s="198">
        <v>649</v>
      </c>
      <c r="G10" s="152">
        <f t="shared" si="2"/>
        <v>17.359439362328143</v>
      </c>
      <c r="H10" s="152">
        <f t="shared" si="3"/>
        <v>0.6208565716089656</v>
      </c>
      <c r="I10" s="139">
        <f t="shared" si="4"/>
        <v>652</v>
      </c>
      <c r="J10" s="152">
        <f t="shared" si="5"/>
        <v>14.8159930919296</v>
      </c>
      <c r="K10" s="152">
        <f t="shared" si="6"/>
        <v>0.46280522430437254</v>
      </c>
    </row>
    <row r="11" spans="1:11" ht="17.25" customHeight="1">
      <c r="A11" s="40" t="s">
        <v>12</v>
      </c>
      <c r="B11" s="11" t="s">
        <v>13</v>
      </c>
      <c r="C11" s="202">
        <v>76</v>
      </c>
      <c r="D11" s="179">
        <f t="shared" si="0"/>
        <v>11.479495506381694</v>
      </c>
      <c r="E11" s="179">
        <f t="shared" si="1"/>
        <v>0.20909566126502874</v>
      </c>
      <c r="F11" s="202">
        <v>221</v>
      </c>
      <c r="G11" s="179">
        <f t="shared" si="2"/>
        <v>5.911303696570909</v>
      </c>
      <c r="H11" s="179">
        <f t="shared" si="3"/>
        <v>0.21141649048625794</v>
      </c>
      <c r="I11" s="24">
        <f t="shared" si="4"/>
        <v>297</v>
      </c>
      <c r="J11" s="179">
        <f t="shared" si="5"/>
        <v>6.749002988194926</v>
      </c>
      <c r="K11" s="179">
        <f t="shared" si="6"/>
        <v>0.21081771720613288</v>
      </c>
    </row>
    <row r="12" spans="1:11" ht="24" customHeight="1" thickBot="1">
      <c r="A12" s="249" t="s">
        <v>14</v>
      </c>
      <c r="B12" s="36" t="s">
        <v>61</v>
      </c>
      <c r="C12" s="199">
        <v>177</v>
      </c>
      <c r="D12" s="178">
        <f t="shared" si="0"/>
        <v>26.735140850388945</v>
      </c>
      <c r="E12" s="178">
        <f t="shared" si="1"/>
        <v>0.48697279005144856</v>
      </c>
      <c r="F12" s="199">
        <v>7180</v>
      </c>
      <c r="G12" s="178">
        <f t="shared" si="2"/>
        <v>192.05050018723585</v>
      </c>
      <c r="H12" s="178">
        <f t="shared" si="3"/>
        <v>6.868644351544488</v>
      </c>
      <c r="I12" s="37">
        <f t="shared" si="4"/>
        <v>7357</v>
      </c>
      <c r="J12" s="178">
        <f t="shared" si="5"/>
        <v>167.1798484314817</v>
      </c>
      <c r="K12" s="178">
        <f t="shared" si="6"/>
        <v>5.222174900624645</v>
      </c>
    </row>
    <row r="13" spans="1:11" ht="15" customHeight="1">
      <c r="A13" s="250"/>
      <c r="B13" s="131" t="s">
        <v>16</v>
      </c>
      <c r="C13" s="198">
        <v>28</v>
      </c>
      <c r="D13" s="152">
        <f t="shared" si="0"/>
        <v>4.229287818140624</v>
      </c>
      <c r="E13" s="152">
        <f t="shared" si="1"/>
        <v>0.07703524362395796</v>
      </c>
      <c r="F13" s="198">
        <v>4637</v>
      </c>
      <c r="G13" s="152">
        <f t="shared" si="2"/>
        <v>124.03038570587921</v>
      </c>
      <c r="H13" s="152">
        <f t="shared" si="3"/>
        <v>4.435919757397185</v>
      </c>
      <c r="I13" s="139">
        <f t="shared" si="4"/>
        <v>4665</v>
      </c>
      <c r="J13" s="152">
        <f t="shared" si="5"/>
        <v>106.00706713780919</v>
      </c>
      <c r="K13" s="152">
        <f t="shared" si="6"/>
        <v>3.311328790459966</v>
      </c>
    </row>
    <row r="14" spans="1:11" ht="16.5" customHeight="1">
      <c r="A14" s="41" t="s">
        <v>17</v>
      </c>
      <c r="B14" s="13" t="s">
        <v>18</v>
      </c>
      <c r="C14" s="202">
        <v>215</v>
      </c>
      <c r="D14" s="179">
        <f t="shared" si="0"/>
        <v>32.47488860357979</v>
      </c>
      <c r="E14" s="179">
        <f t="shared" si="1"/>
        <v>0.5915206206839629</v>
      </c>
      <c r="F14" s="202">
        <v>2408</v>
      </c>
      <c r="G14" s="179">
        <f t="shared" si="2"/>
        <v>64.40913711014818</v>
      </c>
      <c r="H14" s="179">
        <f t="shared" si="3"/>
        <v>2.3035787741670095</v>
      </c>
      <c r="I14" s="24">
        <f t="shared" si="4"/>
        <v>2623</v>
      </c>
      <c r="J14" s="179">
        <f t="shared" si="5"/>
        <v>59.60483110449593</v>
      </c>
      <c r="K14" s="179">
        <f t="shared" si="6"/>
        <v>1.8618682566723452</v>
      </c>
    </row>
    <row r="15" spans="1:11" ht="15" customHeight="1">
      <c r="A15" s="41" t="s">
        <v>19</v>
      </c>
      <c r="B15" s="13" t="s">
        <v>20</v>
      </c>
      <c r="C15" s="202">
        <v>138</v>
      </c>
      <c r="D15" s="179">
        <f t="shared" si="0"/>
        <v>20.844347103693075</v>
      </c>
      <c r="E15" s="179">
        <f t="shared" si="1"/>
        <v>0.37967370071807854</v>
      </c>
      <c r="F15" s="202">
        <v>4474</v>
      </c>
      <c r="G15" s="179">
        <f t="shared" si="2"/>
        <v>119.67046487990157</v>
      </c>
      <c r="H15" s="179">
        <f t="shared" si="3"/>
        <v>4.279988137717276</v>
      </c>
      <c r="I15" s="24">
        <f t="shared" si="4"/>
        <v>4612</v>
      </c>
      <c r="J15" s="179">
        <f t="shared" si="5"/>
        <v>104.80269960119527</v>
      </c>
      <c r="K15" s="179">
        <f t="shared" si="6"/>
        <v>3.2737081203861442</v>
      </c>
    </row>
    <row r="16" spans="1:11" ht="14.25" customHeight="1">
      <c r="A16" s="40" t="s">
        <v>21</v>
      </c>
      <c r="B16" s="46" t="s">
        <v>22</v>
      </c>
      <c r="C16" s="202">
        <v>1543</v>
      </c>
      <c r="D16" s="179">
        <f t="shared" si="0"/>
        <v>233.06396797824937</v>
      </c>
      <c r="E16" s="179">
        <f t="shared" si="1"/>
        <v>4.245192175420255</v>
      </c>
      <c r="F16" s="202">
        <v>9457</v>
      </c>
      <c r="G16" s="179">
        <f t="shared" si="2"/>
        <v>252.95565184828544</v>
      </c>
      <c r="H16" s="179">
        <f t="shared" si="3"/>
        <v>9.046903848545435</v>
      </c>
      <c r="I16" s="24">
        <f t="shared" si="4"/>
        <v>11000</v>
      </c>
      <c r="J16" s="179">
        <f t="shared" si="5"/>
        <v>249.9630736368491</v>
      </c>
      <c r="K16" s="179">
        <f t="shared" si="6"/>
        <v>7.808063600227143</v>
      </c>
    </row>
    <row r="17" spans="1:11" ht="15" customHeight="1">
      <c r="A17" s="41" t="s">
        <v>23</v>
      </c>
      <c r="B17" s="13" t="s">
        <v>24</v>
      </c>
      <c r="C17" s="202">
        <v>509</v>
      </c>
      <c r="D17" s="179">
        <f t="shared" si="0"/>
        <v>76.88241069405635</v>
      </c>
      <c r="E17" s="179">
        <f t="shared" si="1"/>
        <v>1.4003906787355216</v>
      </c>
      <c r="F17" s="202">
        <v>3677</v>
      </c>
      <c r="G17" s="179">
        <f t="shared" si="2"/>
        <v>98.35232439950784</v>
      </c>
      <c r="H17" s="179">
        <f t="shared" si="3"/>
        <v>3.5175494819817663</v>
      </c>
      <c r="I17" s="24">
        <f t="shared" si="4"/>
        <v>4186</v>
      </c>
      <c r="J17" s="179">
        <f t="shared" si="5"/>
        <v>95.12231147671366</v>
      </c>
      <c r="K17" s="179">
        <f t="shared" si="6"/>
        <v>2.971323111868257</v>
      </c>
    </row>
    <row r="18" spans="1:11" ht="15.75" customHeight="1" thickBot="1">
      <c r="A18" s="247" t="s">
        <v>25</v>
      </c>
      <c r="B18" s="74" t="s">
        <v>26</v>
      </c>
      <c r="C18" s="199">
        <v>50</v>
      </c>
      <c r="D18" s="178">
        <f t="shared" si="0"/>
        <v>7.552299675251114</v>
      </c>
      <c r="E18" s="178">
        <f t="shared" si="1"/>
        <v>0.13756293504278208</v>
      </c>
      <c r="F18" s="199">
        <v>30007</v>
      </c>
      <c r="G18" s="178">
        <f t="shared" si="2"/>
        <v>802.6266516877976</v>
      </c>
      <c r="H18" s="178">
        <f t="shared" si="3"/>
        <v>28.70576755665675</v>
      </c>
      <c r="I18" s="37">
        <f t="shared" si="4"/>
        <v>30057</v>
      </c>
      <c r="J18" s="178">
        <f t="shared" si="5"/>
        <v>683.0127367547976</v>
      </c>
      <c r="K18" s="178">
        <f t="shared" si="6"/>
        <v>21.335178875638842</v>
      </c>
    </row>
    <row r="19" spans="1:11" ht="12.75">
      <c r="A19" s="248"/>
      <c r="B19" s="71" t="s">
        <v>27</v>
      </c>
      <c r="C19" s="198">
        <v>16</v>
      </c>
      <c r="D19" s="152">
        <f t="shared" si="0"/>
        <v>2.4167358960803567</v>
      </c>
      <c r="E19" s="152">
        <f t="shared" si="1"/>
        <v>0.04402013921369027</v>
      </c>
      <c r="F19" s="198">
        <v>21122</v>
      </c>
      <c r="G19" s="152">
        <f t="shared" si="2"/>
        <v>564.970844701225</v>
      </c>
      <c r="H19" s="152">
        <f t="shared" si="3"/>
        <v>20.206059330546335</v>
      </c>
      <c r="I19" s="139">
        <f t="shared" si="4"/>
        <v>21138</v>
      </c>
      <c r="J19" s="152">
        <f t="shared" si="5"/>
        <v>480.3381318668833</v>
      </c>
      <c r="K19" s="152">
        <f t="shared" si="6"/>
        <v>15.004258943781942</v>
      </c>
    </row>
    <row r="20" spans="1:11" ht="12.75">
      <c r="A20" s="248"/>
      <c r="B20" s="132" t="s">
        <v>56</v>
      </c>
      <c r="C20" s="202"/>
      <c r="D20" s="151">
        <f t="shared" si="0"/>
        <v>0</v>
      </c>
      <c r="E20" s="151">
        <f t="shared" si="1"/>
        <v>0</v>
      </c>
      <c r="F20" s="202">
        <v>1949</v>
      </c>
      <c r="G20" s="151">
        <f t="shared" si="2"/>
        <v>52.131814048039374</v>
      </c>
      <c r="H20" s="151">
        <f t="shared" si="3"/>
        <v>1.8644829862340122</v>
      </c>
      <c r="I20" s="136">
        <f t="shared" si="4"/>
        <v>1949</v>
      </c>
      <c r="J20" s="151">
        <f t="shared" si="5"/>
        <v>44.288911865292626</v>
      </c>
      <c r="K20" s="151">
        <f t="shared" si="6"/>
        <v>1.3834469051675184</v>
      </c>
    </row>
    <row r="21" spans="1:11" ht="12.75">
      <c r="A21" s="227"/>
      <c r="B21" s="133" t="s">
        <v>28</v>
      </c>
      <c r="C21" s="202"/>
      <c r="D21" s="151">
        <f t="shared" si="0"/>
        <v>0</v>
      </c>
      <c r="E21" s="151">
        <f t="shared" si="1"/>
        <v>0</v>
      </c>
      <c r="F21" s="202">
        <v>1899</v>
      </c>
      <c r="G21" s="151">
        <f t="shared" si="2"/>
        <v>50.79441502166586</v>
      </c>
      <c r="H21" s="151">
        <f t="shared" si="3"/>
        <v>1.8166512010561258</v>
      </c>
      <c r="I21" s="136">
        <f t="shared" si="4"/>
        <v>1899</v>
      </c>
      <c r="J21" s="151">
        <f t="shared" si="5"/>
        <v>43.152716076034224</v>
      </c>
      <c r="K21" s="151">
        <f t="shared" si="6"/>
        <v>1.3479557069846677</v>
      </c>
    </row>
    <row r="22" spans="1:11" ht="20.25" customHeight="1" thickBot="1">
      <c r="A22" s="247" t="s">
        <v>29</v>
      </c>
      <c r="B22" s="74" t="s">
        <v>30</v>
      </c>
      <c r="C22" s="199">
        <v>18651</v>
      </c>
      <c r="D22" s="178">
        <f t="shared" si="0"/>
        <v>2817.1588248621706</v>
      </c>
      <c r="E22" s="178">
        <f t="shared" si="1"/>
        <v>51.31372602965857</v>
      </c>
      <c r="F22" s="199">
        <v>10807</v>
      </c>
      <c r="G22" s="178">
        <f t="shared" si="2"/>
        <v>289.0654255603702</v>
      </c>
      <c r="H22" s="178">
        <f t="shared" si="3"/>
        <v>10.338362048348369</v>
      </c>
      <c r="I22" s="37">
        <f t="shared" si="4"/>
        <v>29458</v>
      </c>
      <c r="J22" s="178">
        <f t="shared" si="5"/>
        <v>669.4011111994819</v>
      </c>
      <c r="K22" s="178">
        <f t="shared" si="6"/>
        <v>20.90999432140829</v>
      </c>
    </row>
    <row r="23" spans="1:11" ht="12.75">
      <c r="A23" s="248"/>
      <c r="B23" s="71" t="s">
        <v>31</v>
      </c>
      <c r="C23" s="198">
        <v>13542</v>
      </c>
      <c r="D23" s="152">
        <f t="shared" si="0"/>
        <v>2045.4648440450117</v>
      </c>
      <c r="E23" s="152">
        <f t="shared" si="1"/>
        <v>37.2575453269871</v>
      </c>
      <c r="F23" s="198">
        <v>3769</v>
      </c>
      <c r="G23" s="152">
        <f t="shared" si="2"/>
        <v>100.81313860803509</v>
      </c>
      <c r="H23" s="152">
        <f t="shared" si="3"/>
        <v>3.6055599667090776</v>
      </c>
      <c r="I23" s="139">
        <f t="shared" si="4"/>
        <v>17311</v>
      </c>
      <c r="J23" s="152">
        <f t="shared" si="5"/>
        <v>393.373706157045</v>
      </c>
      <c r="K23" s="152">
        <f t="shared" si="6"/>
        <v>12.287762634866553</v>
      </c>
    </row>
    <row r="24" spans="1:11" ht="12.75">
      <c r="A24" s="248"/>
      <c r="B24" s="134" t="s">
        <v>53</v>
      </c>
      <c r="C24" s="202">
        <v>665</v>
      </c>
      <c r="D24" s="151">
        <f t="shared" si="0"/>
        <v>100.44558568083981</v>
      </c>
      <c r="E24" s="151">
        <f t="shared" si="1"/>
        <v>1.8295870360690016</v>
      </c>
      <c r="F24" s="202">
        <v>847</v>
      </c>
      <c r="G24" s="151">
        <f t="shared" si="2"/>
        <v>22.65553950676724</v>
      </c>
      <c r="H24" s="151">
        <f t="shared" si="3"/>
        <v>0.8102704409133957</v>
      </c>
      <c r="I24" s="136">
        <f t="shared" si="4"/>
        <v>1512</v>
      </c>
      <c r="J24" s="151">
        <f t="shared" si="5"/>
        <v>34.35856066717417</v>
      </c>
      <c r="K24" s="151">
        <f t="shared" si="6"/>
        <v>1.0732538330494037</v>
      </c>
    </row>
    <row r="25" spans="1:11" ht="12.75">
      <c r="A25" s="227"/>
      <c r="B25" s="134" t="s">
        <v>54</v>
      </c>
      <c r="C25" s="202">
        <v>3112</v>
      </c>
      <c r="D25" s="151">
        <f t="shared" si="0"/>
        <v>470.0551317876293</v>
      </c>
      <c r="E25" s="151">
        <f t="shared" si="1"/>
        <v>8.561917077062756</v>
      </c>
      <c r="F25" s="202">
        <v>1788</v>
      </c>
      <c r="G25" s="151">
        <f t="shared" si="2"/>
        <v>47.82538918311668</v>
      </c>
      <c r="H25" s="151">
        <f t="shared" si="3"/>
        <v>1.710464637961218</v>
      </c>
      <c r="I25" s="136">
        <f t="shared" si="4"/>
        <v>4900</v>
      </c>
      <c r="J25" s="151">
        <f t="shared" si="5"/>
        <v>111.3471873473237</v>
      </c>
      <c r="K25" s="151">
        <f t="shared" si="6"/>
        <v>3.478137421919364</v>
      </c>
    </row>
    <row r="26" spans="1:11" ht="15" customHeight="1">
      <c r="A26" s="40" t="s">
        <v>32</v>
      </c>
      <c r="B26" s="11" t="s">
        <v>33</v>
      </c>
      <c r="C26" s="202">
        <v>745</v>
      </c>
      <c r="D26" s="179">
        <f t="shared" si="0"/>
        <v>112.5292651612416</v>
      </c>
      <c r="E26" s="179">
        <f t="shared" si="1"/>
        <v>2.049687732137453</v>
      </c>
      <c r="F26" s="202">
        <v>3211</v>
      </c>
      <c r="G26" s="179">
        <f t="shared" si="2"/>
        <v>85.88776547370674</v>
      </c>
      <c r="H26" s="179">
        <f t="shared" si="3"/>
        <v>3.071757244123865</v>
      </c>
      <c r="I26" s="24">
        <f t="shared" si="4"/>
        <v>3956</v>
      </c>
      <c r="J26" s="179">
        <f t="shared" si="5"/>
        <v>89.895810846125</v>
      </c>
      <c r="K26" s="179">
        <f t="shared" si="6"/>
        <v>2.8080636002271437</v>
      </c>
    </row>
    <row r="27" spans="1:11" ht="12.75">
      <c r="A27" s="40" t="s">
        <v>34</v>
      </c>
      <c r="B27" s="11" t="s">
        <v>35</v>
      </c>
      <c r="C27" s="202">
        <v>1469</v>
      </c>
      <c r="D27" s="179">
        <f t="shared" si="0"/>
        <v>221.88656445887773</v>
      </c>
      <c r="E27" s="179">
        <f t="shared" si="1"/>
        <v>4.041599031556937</v>
      </c>
      <c r="F27" s="202">
        <v>2479</v>
      </c>
      <c r="G27" s="179">
        <f t="shared" si="2"/>
        <v>66.30824372759857</v>
      </c>
      <c r="H27" s="179">
        <f t="shared" si="3"/>
        <v>2.371499909119608</v>
      </c>
      <c r="I27" s="24">
        <f t="shared" si="4"/>
        <v>3948</v>
      </c>
      <c r="J27" s="179">
        <f t="shared" si="5"/>
        <v>89.71401951984366</v>
      </c>
      <c r="K27" s="179">
        <f t="shared" si="6"/>
        <v>2.8023850085178874</v>
      </c>
    </row>
    <row r="28" spans="1:11" ht="15.75" customHeight="1">
      <c r="A28" s="40" t="s">
        <v>36</v>
      </c>
      <c r="B28" s="11" t="s">
        <v>66</v>
      </c>
      <c r="C28" s="202">
        <v>291</v>
      </c>
      <c r="D28" s="179">
        <f t="shared" si="0"/>
        <v>43.95438410996148</v>
      </c>
      <c r="E28" s="179">
        <f t="shared" si="1"/>
        <v>0.8006162819489917</v>
      </c>
      <c r="F28" s="202">
        <v>10845</v>
      </c>
      <c r="G28" s="179">
        <f t="shared" si="2"/>
        <v>290.08184882041405</v>
      </c>
      <c r="H28" s="179">
        <f t="shared" si="3"/>
        <v>10.374714205083562</v>
      </c>
      <c r="I28" s="24">
        <f t="shared" si="4"/>
        <v>11136</v>
      </c>
      <c r="J28" s="179">
        <f t="shared" si="5"/>
        <v>253.05352618363196</v>
      </c>
      <c r="K28" s="179">
        <f t="shared" si="6"/>
        <v>7.904599659284497</v>
      </c>
    </row>
    <row r="29" spans="1:11" ht="15" customHeight="1" thickBot="1">
      <c r="A29" s="249" t="s">
        <v>38</v>
      </c>
      <c r="B29" s="74" t="s">
        <v>39</v>
      </c>
      <c r="C29" s="199">
        <v>1015</v>
      </c>
      <c r="D29" s="178">
        <f t="shared" si="0"/>
        <v>153.31168340759763</v>
      </c>
      <c r="E29" s="178">
        <f t="shared" si="1"/>
        <v>2.7925275813684762</v>
      </c>
      <c r="F29" s="199">
        <v>7664</v>
      </c>
      <c r="G29" s="178">
        <f t="shared" si="2"/>
        <v>204.99652276253144</v>
      </c>
      <c r="H29" s="178">
        <f t="shared" si="3"/>
        <v>7.331656032066428</v>
      </c>
      <c r="I29" s="37">
        <f t="shared" si="4"/>
        <v>8679</v>
      </c>
      <c r="J29" s="178">
        <f t="shared" si="5"/>
        <v>197.22086509947394</v>
      </c>
      <c r="K29" s="178">
        <f t="shared" si="6"/>
        <v>6.160562180579216</v>
      </c>
    </row>
    <row r="30" spans="1:11" ht="12.75">
      <c r="A30" s="250"/>
      <c r="B30" s="131" t="s">
        <v>40</v>
      </c>
      <c r="C30" s="198">
        <v>561</v>
      </c>
      <c r="D30" s="152">
        <f t="shared" si="0"/>
        <v>84.7368023563175</v>
      </c>
      <c r="E30" s="152">
        <f t="shared" si="1"/>
        <v>1.5434561311800148</v>
      </c>
      <c r="F30" s="198">
        <v>2348</v>
      </c>
      <c r="G30" s="152">
        <f t="shared" si="2"/>
        <v>62.80425827849997</v>
      </c>
      <c r="H30" s="152">
        <f t="shared" si="3"/>
        <v>2.246180631953546</v>
      </c>
      <c r="I30" s="139">
        <f t="shared" si="4"/>
        <v>2909</v>
      </c>
      <c r="J30" s="152">
        <f t="shared" si="5"/>
        <v>66.103871019054</v>
      </c>
      <c r="K30" s="152">
        <f t="shared" si="6"/>
        <v>2.064877910278251</v>
      </c>
    </row>
    <row r="31" spans="1:11" ht="17.25" customHeight="1">
      <c r="A31" s="40" t="s">
        <v>41</v>
      </c>
      <c r="B31" s="11" t="s">
        <v>42</v>
      </c>
      <c r="C31" s="202">
        <v>21</v>
      </c>
      <c r="D31" s="179">
        <f t="shared" si="0"/>
        <v>3.1719658636054677</v>
      </c>
      <c r="E31" s="179">
        <f t="shared" si="1"/>
        <v>0.05777643271796847</v>
      </c>
      <c r="F31" s="202">
        <v>165</v>
      </c>
      <c r="G31" s="179">
        <f t="shared" si="2"/>
        <v>4.413416787032579</v>
      </c>
      <c r="H31" s="179">
        <f t="shared" si="3"/>
        <v>0.15784489108702515</v>
      </c>
      <c r="I31" s="24">
        <f t="shared" si="4"/>
        <v>186</v>
      </c>
      <c r="J31" s="179">
        <f t="shared" si="5"/>
        <v>4.226648336041267</v>
      </c>
      <c r="K31" s="179">
        <f t="shared" si="6"/>
        <v>0.13202725724020442</v>
      </c>
    </row>
    <row r="32" spans="1:11" ht="12.75" customHeight="1">
      <c r="A32" s="40" t="s">
        <v>43</v>
      </c>
      <c r="B32" s="11" t="s">
        <v>67</v>
      </c>
      <c r="C32" s="202">
        <v>58</v>
      </c>
      <c r="D32" s="179">
        <f t="shared" si="0"/>
        <v>8.760667623291292</v>
      </c>
      <c r="E32" s="179">
        <f t="shared" si="1"/>
        <v>0.1595730046496272</v>
      </c>
      <c r="F32" s="202"/>
      <c r="G32" s="179">
        <f t="shared" si="2"/>
        <v>0</v>
      </c>
      <c r="H32" s="179">
        <f t="shared" si="3"/>
        <v>0</v>
      </c>
      <c r="I32" s="24">
        <f t="shared" si="4"/>
        <v>58</v>
      </c>
      <c r="J32" s="179">
        <f t="shared" si="5"/>
        <v>1.3179871155397498</v>
      </c>
      <c r="K32" s="179">
        <f t="shared" si="6"/>
        <v>0.041169789892106755</v>
      </c>
    </row>
    <row r="33" spans="1:11" ht="13.5" customHeight="1">
      <c r="A33" s="40" t="s">
        <v>45</v>
      </c>
      <c r="B33" s="11" t="s">
        <v>46</v>
      </c>
      <c r="C33" s="202">
        <v>176</v>
      </c>
      <c r="D33" s="179">
        <f t="shared" si="0"/>
        <v>26.584094856883922</v>
      </c>
      <c r="E33" s="179">
        <f t="shared" si="1"/>
        <v>0.48422153135059287</v>
      </c>
      <c r="F33" s="202">
        <v>38</v>
      </c>
      <c r="G33" s="179">
        <f t="shared" si="2"/>
        <v>1.0164232600438667</v>
      </c>
      <c r="H33" s="179">
        <f t="shared" si="3"/>
        <v>0.03635215673519367</v>
      </c>
      <c r="I33" s="24">
        <f t="shared" si="4"/>
        <v>214</v>
      </c>
      <c r="J33" s="179">
        <f t="shared" si="5"/>
        <v>4.8629179780259735</v>
      </c>
      <c r="K33" s="179">
        <f t="shared" si="6"/>
        <v>0.1519023282226008</v>
      </c>
    </row>
    <row r="34" spans="1:11" ht="14.25" customHeight="1">
      <c r="A34" s="40" t="s">
        <v>47</v>
      </c>
      <c r="B34" s="11" t="s">
        <v>48</v>
      </c>
      <c r="C34" s="202">
        <v>2062</v>
      </c>
      <c r="D34" s="179">
        <f t="shared" si="0"/>
        <v>311.45683860735596</v>
      </c>
      <c r="E34" s="179">
        <f t="shared" si="1"/>
        <v>5.673095441164333</v>
      </c>
      <c r="F34" s="202">
        <v>2305</v>
      </c>
      <c r="G34" s="179">
        <f t="shared" si="2"/>
        <v>61.654095115818755</v>
      </c>
      <c r="H34" s="179">
        <f t="shared" si="3"/>
        <v>2.2050452967005634</v>
      </c>
      <c r="I34" s="24">
        <f t="shared" si="4"/>
        <v>4367</v>
      </c>
      <c r="J34" s="179">
        <f t="shared" si="5"/>
        <v>99.23534023382909</v>
      </c>
      <c r="K34" s="179">
        <f t="shared" si="6"/>
        <v>3.099801249290176</v>
      </c>
    </row>
    <row r="35" spans="1:11" ht="13.5" thickBot="1">
      <c r="A35" s="42" t="s">
        <v>49</v>
      </c>
      <c r="B35" s="36" t="s">
        <v>50</v>
      </c>
      <c r="C35" s="199">
        <v>1124</v>
      </c>
      <c r="D35" s="178">
        <f t="shared" si="0"/>
        <v>169.77569669964504</v>
      </c>
      <c r="E35" s="178">
        <f t="shared" si="1"/>
        <v>3.092414779761741</v>
      </c>
      <c r="F35" s="199">
        <v>4382</v>
      </c>
      <c r="G35" s="178">
        <f t="shared" si="2"/>
        <v>117.2096506713743</v>
      </c>
      <c r="H35" s="178">
        <f t="shared" si="3"/>
        <v>4.191977652989965</v>
      </c>
      <c r="I35" s="37">
        <f t="shared" si="4"/>
        <v>5506</v>
      </c>
      <c r="J35" s="178">
        <f t="shared" si="5"/>
        <v>125.11788031313556</v>
      </c>
      <c r="K35" s="178">
        <f t="shared" si="6"/>
        <v>3.908290743895514</v>
      </c>
    </row>
    <row r="36" spans="1:11" ht="17.25" customHeight="1">
      <c r="A36" s="251" t="s">
        <v>51</v>
      </c>
      <c r="B36" s="252"/>
      <c r="C36" s="209">
        <f>C7+C9+C11+C12+SUM(C14:C18)+C22+SUM(C26:C29)+SUM(C31:C35)</f>
        <v>36347</v>
      </c>
      <c r="D36" s="44">
        <f t="shared" si="0"/>
        <v>5490.068725927044</v>
      </c>
      <c r="E36" s="44">
        <f t="shared" si="1"/>
        <v>100</v>
      </c>
      <c r="F36" s="209">
        <f>F7+F9+F11+F12+SUM(F14:F18)+F22+SUM(F26:F29)+SUM(F31:F35)</f>
        <v>104533</v>
      </c>
      <c r="G36" s="44">
        <f t="shared" si="2"/>
        <v>2796.04664847804</v>
      </c>
      <c r="H36" s="44">
        <f t="shared" si="3"/>
        <v>100</v>
      </c>
      <c r="I36" s="146">
        <f>I7+I9+I11+I12+SUM(I14:I18)+I22+SUM(I26:I29)+SUM(I31:I35)</f>
        <v>140880</v>
      </c>
      <c r="J36" s="44">
        <f t="shared" si="5"/>
        <v>3201.345255814482</v>
      </c>
      <c r="K36" s="44">
        <f t="shared" si="6"/>
        <v>100</v>
      </c>
    </row>
    <row r="37" ht="12.75">
      <c r="B37" s="223"/>
    </row>
  </sheetData>
  <mergeCells count="12">
    <mergeCell ref="A22:A25"/>
    <mergeCell ref="A29:A30"/>
    <mergeCell ref="A36:B36"/>
    <mergeCell ref="A7:A8"/>
    <mergeCell ref="A9:A10"/>
    <mergeCell ref="A12:A13"/>
    <mergeCell ref="A18:A21"/>
    <mergeCell ref="C5:E5"/>
    <mergeCell ref="F5:H5"/>
    <mergeCell ref="I5:K5"/>
    <mergeCell ref="A2:K2"/>
    <mergeCell ref="A5:A6"/>
  </mergeCells>
  <printOptions horizontalCentered="1" verticalCentered="1"/>
  <pageMargins left="0.75" right="0.75" top="0.17" bottom="0.4330708661417323" header="0" footer="0.1968503937007874"/>
  <pageSetup horizontalDpi="600" verticalDpi="600" orientation="landscape" paperSize="9" r:id="rId1"/>
  <headerFooter alignWithMargins="0">
    <oddFooter>&amp;L&amp;Z&amp;F *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7.5" customHeight="1"/>
    <row r="2" spans="1:11" ht="14.25" customHeight="1">
      <c r="A2" s="231" t="s">
        <v>70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9" customHeight="1">
      <c r="A3" s="1"/>
      <c r="B3" s="1"/>
      <c r="C3" s="210"/>
      <c r="D3" s="1"/>
      <c r="E3" s="1"/>
      <c r="F3" s="210"/>
      <c r="G3" s="1"/>
      <c r="H3" s="3"/>
      <c r="I3" s="3"/>
      <c r="J3" s="3"/>
      <c r="K3" s="3"/>
    </row>
    <row r="4" spans="1:10" ht="13.5" customHeight="1">
      <c r="A4" s="4"/>
      <c r="D4" s="58">
        <v>1445.5</v>
      </c>
      <c r="E4" s="59"/>
      <c r="F4" s="59"/>
      <c r="G4" s="59">
        <v>7487.5</v>
      </c>
      <c r="H4" s="59"/>
      <c r="I4" s="59"/>
      <c r="J4" s="58">
        <f>SUM(D4:G4)</f>
        <v>8933</v>
      </c>
    </row>
    <row r="5" spans="1:11" ht="15.75" customHeight="1">
      <c r="A5" s="232" t="s">
        <v>59</v>
      </c>
      <c r="B5" s="232" t="s">
        <v>55</v>
      </c>
      <c r="C5" s="241" t="s">
        <v>0</v>
      </c>
      <c r="D5" s="242"/>
      <c r="E5" s="243"/>
      <c r="F5" s="241" t="s">
        <v>1</v>
      </c>
      <c r="G5" s="242"/>
      <c r="H5" s="243"/>
      <c r="I5" s="241" t="s">
        <v>2</v>
      </c>
      <c r="J5" s="242"/>
      <c r="K5" s="243"/>
    </row>
    <row r="6" spans="1:11" ht="26.25" customHeight="1">
      <c r="A6" s="246"/>
      <c r="B6" s="233"/>
      <c r="C6" s="169" t="s">
        <v>3</v>
      </c>
      <c r="D6" s="30" t="s">
        <v>4</v>
      </c>
      <c r="E6" s="30" t="s">
        <v>5</v>
      </c>
      <c r="F6" s="169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ht="18" customHeight="1" thickBot="1">
      <c r="A7" s="239" t="s">
        <v>6</v>
      </c>
      <c r="B7" s="36" t="s">
        <v>7</v>
      </c>
      <c r="C7" s="84">
        <v>502</v>
      </c>
      <c r="D7" s="180">
        <f aca="true" t="shared" si="0" ref="D7:D36">C7*1000/$D$4</f>
        <v>347.2846765824974</v>
      </c>
      <c r="E7" s="180">
        <f aca="true" t="shared" si="1" ref="E7:E36">C7*100/C$36</f>
        <v>21.73160173160173</v>
      </c>
      <c r="F7" s="84">
        <v>567</v>
      </c>
      <c r="G7" s="180">
        <f aca="true" t="shared" si="2" ref="G7:G36">F7*1000/$G$4</f>
        <v>75.72621035058431</v>
      </c>
      <c r="H7" s="180">
        <f aca="true" t="shared" si="3" ref="H7:H36">F7*100/F$36</f>
        <v>5.913642052565707</v>
      </c>
      <c r="I7" s="121">
        <f aca="true" t="shared" si="4" ref="I7:I35">C7+F7</f>
        <v>1069</v>
      </c>
      <c r="J7" s="180">
        <f aca="true" t="shared" si="5" ref="J7:J36">I7*1000/$J$4</f>
        <v>119.6686443524012</v>
      </c>
      <c r="K7" s="180">
        <f aca="true" t="shared" si="6" ref="K7:K36">I7*100/I$36</f>
        <v>8.98470331148092</v>
      </c>
    </row>
    <row r="8" spans="1:11" ht="12.75">
      <c r="A8" s="240"/>
      <c r="B8" s="155" t="s">
        <v>8</v>
      </c>
      <c r="C8" s="198">
        <v>28</v>
      </c>
      <c r="D8" s="156">
        <f t="shared" si="0"/>
        <v>19.37046004842615</v>
      </c>
      <c r="E8" s="156">
        <f t="shared" si="1"/>
        <v>1.2121212121212122</v>
      </c>
      <c r="F8" s="198">
        <v>28</v>
      </c>
      <c r="G8" s="156">
        <f t="shared" si="2"/>
        <v>3.7395659432387314</v>
      </c>
      <c r="H8" s="156">
        <f t="shared" si="3"/>
        <v>0.2920317062995411</v>
      </c>
      <c r="I8" s="139">
        <f t="shared" si="4"/>
        <v>56</v>
      </c>
      <c r="J8" s="156">
        <f t="shared" si="5"/>
        <v>6.268890630247397</v>
      </c>
      <c r="K8" s="156">
        <f t="shared" si="6"/>
        <v>0.4706673390485796</v>
      </c>
    </row>
    <row r="9" spans="1:11" ht="15" thickBot="1">
      <c r="A9" s="239" t="s">
        <v>9</v>
      </c>
      <c r="B9" s="36" t="s">
        <v>10</v>
      </c>
      <c r="C9" s="199">
        <v>6</v>
      </c>
      <c r="D9" s="180">
        <f t="shared" si="0"/>
        <v>4.150812867519889</v>
      </c>
      <c r="E9" s="180">
        <f t="shared" si="1"/>
        <v>0.2597402597402597</v>
      </c>
      <c r="F9" s="84">
        <v>229</v>
      </c>
      <c r="G9" s="180">
        <f t="shared" si="2"/>
        <v>30.58430717863105</v>
      </c>
      <c r="H9" s="180">
        <f t="shared" si="3"/>
        <v>2.3884021693783897</v>
      </c>
      <c r="I9" s="121">
        <f t="shared" si="4"/>
        <v>235</v>
      </c>
      <c r="J9" s="180">
        <f t="shared" si="5"/>
        <v>26.30695175193104</v>
      </c>
      <c r="K9" s="180">
        <f t="shared" si="6"/>
        <v>1.9751218692217178</v>
      </c>
    </row>
    <row r="10" spans="1:11" ht="12.75">
      <c r="A10" s="240"/>
      <c r="B10" s="155" t="s">
        <v>11</v>
      </c>
      <c r="C10" s="198">
        <v>4</v>
      </c>
      <c r="D10" s="156">
        <f t="shared" si="0"/>
        <v>2.767208578346593</v>
      </c>
      <c r="E10" s="156">
        <f t="shared" si="1"/>
        <v>0.17316017316017315</v>
      </c>
      <c r="F10" s="198">
        <v>108</v>
      </c>
      <c r="G10" s="156">
        <f t="shared" si="2"/>
        <v>14.424040066777962</v>
      </c>
      <c r="H10" s="156">
        <f t="shared" si="3"/>
        <v>1.1264080100125156</v>
      </c>
      <c r="I10" s="139">
        <f t="shared" si="4"/>
        <v>112</v>
      </c>
      <c r="J10" s="156">
        <f t="shared" si="5"/>
        <v>12.537781260494794</v>
      </c>
      <c r="K10" s="156">
        <f t="shared" si="6"/>
        <v>0.9413346780971592</v>
      </c>
    </row>
    <row r="11" spans="1:11" ht="15" customHeight="1">
      <c r="A11" s="16" t="s">
        <v>12</v>
      </c>
      <c r="B11" s="11" t="s">
        <v>13</v>
      </c>
      <c r="C11" s="63">
        <v>22</v>
      </c>
      <c r="D11" s="181">
        <f t="shared" si="0"/>
        <v>15.21964718090626</v>
      </c>
      <c r="E11" s="181">
        <f t="shared" si="1"/>
        <v>0.9523809523809523</v>
      </c>
      <c r="F11" s="63">
        <v>31</v>
      </c>
      <c r="G11" s="181">
        <f t="shared" si="2"/>
        <v>4.140233722871453</v>
      </c>
      <c r="H11" s="181">
        <f t="shared" si="3"/>
        <v>0.32332081768877763</v>
      </c>
      <c r="I11" s="122">
        <f t="shared" si="4"/>
        <v>53</v>
      </c>
      <c r="J11" s="181">
        <f t="shared" si="5"/>
        <v>5.933057203627001</v>
      </c>
      <c r="K11" s="181">
        <f t="shared" si="6"/>
        <v>0.44545301731383424</v>
      </c>
    </row>
    <row r="12" spans="1:11" ht="21" customHeight="1" thickBot="1">
      <c r="A12" s="239" t="s">
        <v>14</v>
      </c>
      <c r="B12" s="36" t="s">
        <v>63</v>
      </c>
      <c r="C12" s="84">
        <v>9</v>
      </c>
      <c r="D12" s="180">
        <f t="shared" si="0"/>
        <v>6.226219301279834</v>
      </c>
      <c r="E12" s="180">
        <f t="shared" si="1"/>
        <v>0.38961038961038963</v>
      </c>
      <c r="F12" s="84">
        <v>936</v>
      </c>
      <c r="G12" s="180">
        <f t="shared" si="2"/>
        <v>125.00834724540901</v>
      </c>
      <c r="H12" s="180">
        <f t="shared" si="3"/>
        <v>9.762202753441802</v>
      </c>
      <c r="I12" s="121">
        <f t="shared" si="4"/>
        <v>945</v>
      </c>
      <c r="J12" s="180">
        <f t="shared" si="5"/>
        <v>105.78752938542483</v>
      </c>
      <c r="K12" s="180">
        <f t="shared" si="6"/>
        <v>7.942511346444781</v>
      </c>
    </row>
    <row r="13" spans="1:11" ht="12.75">
      <c r="A13" s="240"/>
      <c r="B13" s="155" t="s">
        <v>16</v>
      </c>
      <c r="C13" s="198">
        <v>4</v>
      </c>
      <c r="D13" s="156">
        <f t="shared" si="0"/>
        <v>2.767208578346593</v>
      </c>
      <c r="E13" s="156">
        <f t="shared" si="1"/>
        <v>0.17316017316017315</v>
      </c>
      <c r="F13" s="198">
        <v>699</v>
      </c>
      <c r="G13" s="156">
        <f t="shared" si="2"/>
        <v>93.35559265442404</v>
      </c>
      <c r="H13" s="156">
        <f t="shared" si="3"/>
        <v>7.2903629536921155</v>
      </c>
      <c r="I13" s="139">
        <f t="shared" si="4"/>
        <v>703</v>
      </c>
      <c r="J13" s="156">
        <f t="shared" si="5"/>
        <v>78.69696630471286</v>
      </c>
      <c r="K13" s="156">
        <f t="shared" si="6"/>
        <v>5.90855605984199</v>
      </c>
    </row>
    <row r="14" spans="1:11" ht="15" customHeight="1">
      <c r="A14" s="14" t="s">
        <v>17</v>
      </c>
      <c r="B14" s="13" t="s">
        <v>18</v>
      </c>
      <c r="C14" s="63">
        <v>36</v>
      </c>
      <c r="D14" s="181">
        <f t="shared" si="0"/>
        <v>24.904877205119337</v>
      </c>
      <c r="E14" s="181">
        <f t="shared" si="1"/>
        <v>1.5584415584415585</v>
      </c>
      <c r="F14" s="63">
        <v>304</v>
      </c>
      <c r="G14" s="181">
        <f t="shared" si="2"/>
        <v>40.60100166944908</v>
      </c>
      <c r="H14" s="181">
        <f t="shared" si="3"/>
        <v>3.1706299541093035</v>
      </c>
      <c r="I14" s="122">
        <f t="shared" si="4"/>
        <v>340</v>
      </c>
      <c r="J14" s="181">
        <f t="shared" si="5"/>
        <v>38.06112168364491</v>
      </c>
      <c r="K14" s="181">
        <f t="shared" si="6"/>
        <v>2.8576231299378048</v>
      </c>
    </row>
    <row r="15" spans="1:11" ht="14.25" customHeight="1">
      <c r="A15" s="14" t="s">
        <v>19</v>
      </c>
      <c r="B15" s="13" t="s">
        <v>20</v>
      </c>
      <c r="C15" s="63">
        <v>30</v>
      </c>
      <c r="D15" s="181">
        <f t="shared" si="0"/>
        <v>20.754064337599445</v>
      </c>
      <c r="E15" s="181">
        <f t="shared" si="1"/>
        <v>1.2987012987012987</v>
      </c>
      <c r="F15" s="63">
        <v>417</v>
      </c>
      <c r="G15" s="181">
        <f t="shared" si="2"/>
        <v>55.692821368948245</v>
      </c>
      <c r="H15" s="181">
        <f t="shared" si="3"/>
        <v>4.34918648310388</v>
      </c>
      <c r="I15" s="122">
        <f t="shared" si="4"/>
        <v>447</v>
      </c>
      <c r="J15" s="181">
        <f t="shared" si="5"/>
        <v>50.03918056643904</v>
      </c>
      <c r="K15" s="181">
        <f t="shared" si="6"/>
        <v>3.756933938477055</v>
      </c>
    </row>
    <row r="16" spans="1:11" ht="14.25" customHeight="1">
      <c r="A16" s="16" t="s">
        <v>21</v>
      </c>
      <c r="B16" s="46" t="s">
        <v>22</v>
      </c>
      <c r="C16" s="63">
        <v>95</v>
      </c>
      <c r="D16" s="181">
        <f t="shared" si="0"/>
        <v>65.72120373573158</v>
      </c>
      <c r="E16" s="181">
        <f t="shared" si="1"/>
        <v>4.112554112554113</v>
      </c>
      <c r="F16" s="63">
        <v>484</v>
      </c>
      <c r="G16" s="181">
        <f t="shared" si="2"/>
        <v>64.64106844741235</v>
      </c>
      <c r="H16" s="181">
        <f t="shared" si="3"/>
        <v>5.0479766374634965</v>
      </c>
      <c r="I16" s="122">
        <f t="shared" si="4"/>
        <v>579</v>
      </c>
      <c r="J16" s="181">
        <f t="shared" si="5"/>
        <v>64.81585133773649</v>
      </c>
      <c r="K16" s="181">
        <f t="shared" si="6"/>
        <v>4.866364094805849</v>
      </c>
    </row>
    <row r="17" spans="1:11" ht="14.25" customHeight="1">
      <c r="A17" s="14" t="s">
        <v>23</v>
      </c>
      <c r="B17" s="13" t="s">
        <v>24</v>
      </c>
      <c r="C17" s="63">
        <v>28</v>
      </c>
      <c r="D17" s="181">
        <f t="shared" si="0"/>
        <v>19.37046004842615</v>
      </c>
      <c r="E17" s="181">
        <f t="shared" si="1"/>
        <v>1.2121212121212122</v>
      </c>
      <c r="F17" s="63">
        <v>239</v>
      </c>
      <c r="G17" s="181">
        <f t="shared" si="2"/>
        <v>31.919866444073456</v>
      </c>
      <c r="H17" s="181">
        <f t="shared" si="3"/>
        <v>2.4926992073425116</v>
      </c>
      <c r="I17" s="122">
        <f t="shared" si="4"/>
        <v>267</v>
      </c>
      <c r="J17" s="181">
        <f t="shared" si="5"/>
        <v>29.88917496921527</v>
      </c>
      <c r="K17" s="181">
        <f t="shared" si="6"/>
        <v>2.244074634392335</v>
      </c>
    </row>
    <row r="18" spans="1:11" ht="15.75" customHeight="1" thickBot="1">
      <c r="A18" s="234" t="s">
        <v>25</v>
      </c>
      <c r="B18" s="74" t="s">
        <v>26</v>
      </c>
      <c r="C18" s="84">
        <v>6</v>
      </c>
      <c r="D18" s="180">
        <f t="shared" si="0"/>
        <v>4.150812867519889</v>
      </c>
      <c r="E18" s="180">
        <f t="shared" si="1"/>
        <v>0.2597402597402597</v>
      </c>
      <c r="F18" s="84">
        <v>2273</v>
      </c>
      <c r="G18" s="180">
        <f t="shared" si="2"/>
        <v>303.57262103505843</v>
      </c>
      <c r="H18" s="180">
        <f t="shared" si="3"/>
        <v>23.70671672924489</v>
      </c>
      <c r="I18" s="121">
        <f t="shared" si="4"/>
        <v>2279</v>
      </c>
      <c r="J18" s="180">
        <f t="shared" si="5"/>
        <v>255.12145975596104</v>
      </c>
      <c r="K18" s="180">
        <f t="shared" si="6"/>
        <v>19.15447974449487</v>
      </c>
    </row>
    <row r="19" spans="1:11" ht="12.75">
      <c r="A19" s="235"/>
      <c r="B19" s="155" t="s">
        <v>27</v>
      </c>
      <c r="C19" s="198"/>
      <c r="D19" s="156">
        <f t="shared" si="0"/>
        <v>0</v>
      </c>
      <c r="E19" s="156">
        <f t="shared" si="1"/>
        <v>0</v>
      </c>
      <c r="F19" s="198">
        <v>1085</v>
      </c>
      <c r="G19" s="156">
        <f t="shared" si="2"/>
        <v>144.90818030050085</v>
      </c>
      <c r="H19" s="156">
        <f t="shared" si="3"/>
        <v>11.316228619107218</v>
      </c>
      <c r="I19" s="139">
        <f t="shared" si="4"/>
        <v>1085</v>
      </c>
      <c r="J19" s="156">
        <f t="shared" si="5"/>
        <v>121.45975596104333</v>
      </c>
      <c r="K19" s="156">
        <f t="shared" si="6"/>
        <v>9.11917969406623</v>
      </c>
    </row>
    <row r="20" spans="1:11" ht="12.75">
      <c r="A20" s="235"/>
      <c r="B20" s="157" t="s">
        <v>62</v>
      </c>
      <c r="C20" s="202"/>
      <c r="D20" s="158">
        <f t="shared" si="0"/>
        <v>0</v>
      </c>
      <c r="E20" s="158">
        <f t="shared" si="1"/>
        <v>0</v>
      </c>
      <c r="F20" s="202">
        <v>340</v>
      </c>
      <c r="G20" s="158">
        <f t="shared" si="2"/>
        <v>45.40901502504174</v>
      </c>
      <c r="H20" s="158">
        <f t="shared" si="3"/>
        <v>3.5460992907801416</v>
      </c>
      <c r="I20" s="136">
        <f t="shared" si="4"/>
        <v>340</v>
      </c>
      <c r="J20" s="158">
        <f t="shared" si="5"/>
        <v>38.06112168364491</v>
      </c>
      <c r="K20" s="158">
        <f t="shared" si="6"/>
        <v>2.8576231299378048</v>
      </c>
    </row>
    <row r="21" spans="1:11" ht="12.75">
      <c r="A21" s="236"/>
      <c r="B21" s="157" t="s">
        <v>28</v>
      </c>
      <c r="C21" s="202"/>
      <c r="D21" s="158">
        <f t="shared" si="0"/>
        <v>0</v>
      </c>
      <c r="E21" s="158">
        <f t="shared" si="1"/>
        <v>0</v>
      </c>
      <c r="F21" s="202">
        <v>257</v>
      </c>
      <c r="G21" s="158">
        <f t="shared" si="2"/>
        <v>34.32387312186978</v>
      </c>
      <c r="H21" s="158">
        <f t="shared" si="3"/>
        <v>2.680433875677931</v>
      </c>
      <c r="I21" s="136">
        <f t="shared" si="4"/>
        <v>257</v>
      </c>
      <c r="J21" s="158">
        <f t="shared" si="5"/>
        <v>28.769730213813947</v>
      </c>
      <c r="K21" s="158">
        <f t="shared" si="6"/>
        <v>2.160026895276517</v>
      </c>
    </row>
    <row r="22" spans="1:11" ht="18.75" customHeight="1" thickBot="1">
      <c r="A22" s="234" t="s">
        <v>29</v>
      </c>
      <c r="B22" s="74" t="s">
        <v>30</v>
      </c>
      <c r="C22" s="84">
        <v>765</v>
      </c>
      <c r="D22" s="180">
        <f t="shared" si="0"/>
        <v>529.2286406087859</v>
      </c>
      <c r="E22" s="180">
        <f t="shared" si="1"/>
        <v>33.116883116883116</v>
      </c>
      <c r="F22" s="84">
        <v>646</v>
      </c>
      <c r="G22" s="180">
        <f t="shared" si="2"/>
        <v>86.2771285475793</v>
      </c>
      <c r="H22" s="180">
        <f t="shared" si="3"/>
        <v>6.73758865248227</v>
      </c>
      <c r="I22" s="121">
        <f t="shared" si="4"/>
        <v>1411</v>
      </c>
      <c r="J22" s="180">
        <f t="shared" si="5"/>
        <v>157.95365498712638</v>
      </c>
      <c r="K22" s="180">
        <f t="shared" si="6"/>
        <v>11.859135989241889</v>
      </c>
    </row>
    <row r="23" spans="1:11" ht="12.75">
      <c r="A23" s="235"/>
      <c r="B23" s="155" t="s">
        <v>31</v>
      </c>
      <c r="C23" s="198">
        <v>413</v>
      </c>
      <c r="D23" s="156">
        <f t="shared" si="0"/>
        <v>285.7142857142857</v>
      </c>
      <c r="E23" s="156">
        <f t="shared" si="1"/>
        <v>17.87878787878788</v>
      </c>
      <c r="F23" s="198">
        <v>79</v>
      </c>
      <c r="G23" s="156">
        <f t="shared" si="2"/>
        <v>10.550918196994992</v>
      </c>
      <c r="H23" s="156">
        <f t="shared" si="3"/>
        <v>0.8239465999165624</v>
      </c>
      <c r="I23" s="139">
        <f t="shared" si="4"/>
        <v>492</v>
      </c>
      <c r="J23" s="156">
        <f t="shared" si="5"/>
        <v>55.07668196574499</v>
      </c>
      <c r="K23" s="156">
        <f t="shared" si="6"/>
        <v>4.135148764498235</v>
      </c>
    </row>
    <row r="24" spans="1:11" ht="12.75">
      <c r="A24" s="235"/>
      <c r="B24" s="157" t="s">
        <v>53</v>
      </c>
      <c r="C24" s="202">
        <v>60</v>
      </c>
      <c r="D24" s="158">
        <f t="shared" si="0"/>
        <v>41.50812867519889</v>
      </c>
      <c r="E24" s="158">
        <f t="shared" si="1"/>
        <v>2.5974025974025974</v>
      </c>
      <c r="F24" s="202">
        <v>64</v>
      </c>
      <c r="G24" s="158">
        <f t="shared" si="2"/>
        <v>8.547579298831385</v>
      </c>
      <c r="H24" s="158">
        <f t="shared" si="3"/>
        <v>0.6675010429703796</v>
      </c>
      <c r="I24" s="136">
        <f t="shared" si="4"/>
        <v>124</v>
      </c>
      <c r="J24" s="158">
        <f t="shared" si="5"/>
        <v>13.88111496697638</v>
      </c>
      <c r="K24" s="158">
        <f t="shared" si="6"/>
        <v>1.0421919650361404</v>
      </c>
    </row>
    <row r="25" spans="1:11" ht="12.75">
      <c r="A25" s="236"/>
      <c r="B25" s="157" t="s">
        <v>54</v>
      </c>
      <c r="C25" s="202">
        <v>217</v>
      </c>
      <c r="D25" s="158">
        <f t="shared" si="0"/>
        <v>150.12106537530266</v>
      </c>
      <c r="E25" s="158">
        <f t="shared" si="1"/>
        <v>9.393939393939394</v>
      </c>
      <c r="F25" s="202">
        <v>70</v>
      </c>
      <c r="G25" s="158">
        <f t="shared" si="2"/>
        <v>9.348914858096828</v>
      </c>
      <c r="H25" s="158">
        <f t="shared" si="3"/>
        <v>0.7300792657488527</v>
      </c>
      <c r="I25" s="136">
        <f t="shared" si="4"/>
        <v>287</v>
      </c>
      <c r="J25" s="158">
        <f t="shared" si="5"/>
        <v>32.12806448001791</v>
      </c>
      <c r="K25" s="158">
        <f t="shared" si="6"/>
        <v>2.4121701126239703</v>
      </c>
    </row>
    <row r="26" spans="1:11" ht="15" customHeight="1">
      <c r="A26" s="16" t="s">
        <v>32</v>
      </c>
      <c r="B26" s="11" t="s">
        <v>33</v>
      </c>
      <c r="C26" s="63">
        <v>54</v>
      </c>
      <c r="D26" s="181">
        <f t="shared" si="0"/>
        <v>37.357315807679</v>
      </c>
      <c r="E26" s="181">
        <f t="shared" si="1"/>
        <v>2.3376623376623376</v>
      </c>
      <c r="F26" s="63">
        <v>372</v>
      </c>
      <c r="G26" s="181">
        <f t="shared" si="2"/>
        <v>49.68280467445743</v>
      </c>
      <c r="H26" s="181">
        <f t="shared" si="3"/>
        <v>3.8798498122653315</v>
      </c>
      <c r="I26" s="122">
        <f t="shared" si="4"/>
        <v>426</v>
      </c>
      <c r="J26" s="181">
        <f t="shared" si="5"/>
        <v>47.68834658009627</v>
      </c>
      <c r="K26" s="181">
        <f t="shared" si="6"/>
        <v>3.5804336863338375</v>
      </c>
    </row>
    <row r="27" spans="1:11" ht="14.25">
      <c r="A27" s="16" t="s">
        <v>34</v>
      </c>
      <c r="B27" s="11" t="s">
        <v>35</v>
      </c>
      <c r="C27" s="63">
        <v>187</v>
      </c>
      <c r="D27" s="181">
        <f t="shared" si="0"/>
        <v>129.3670010377032</v>
      </c>
      <c r="E27" s="181">
        <f t="shared" si="1"/>
        <v>8.095238095238095</v>
      </c>
      <c r="F27" s="63">
        <v>370</v>
      </c>
      <c r="G27" s="181">
        <f t="shared" si="2"/>
        <v>49.41569282136895</v>
      </c>
      <c r="H27" s="181">
        <f t="shared" si="3"/>
        <v>3.8589904046725074</v>
      </c>
      <c r="I27" s="122">
        <f t="shared" si="4"/>
        <v>557</v>
      </c>
      <c r="J27" s="181">
        <f t="shared" si="5"/>
        <v>62.35307287585358</v>
      </c>
      <c r="K27" s="181">
        <f t="shared" si="6"/>
        <v>4.6814590687510504</v>
      </c>
    </row>
    <row r="28" spans="1:11" ht="22.5" customHeight="1">
      <c r="A28" s="16" t="s">
        <v>36</v>
      </c>
      <c r="B28" s="11" t="s">
        <v>60</v>
      </c>
      <c r="C28" s="63">
        <v>28</v>
      </c>
      <c r="D28" s="181">
        <f t="shared" si="0"/>
        <v>19.37046004842615</v>
      </c>
      <c r="E28" s="181">
        <f t="shared" si="1"/>
        <v>1.2121212121212122</v>
      </c>
      <c r="F28" s="63">
        <v>919</v>
      </c>
      <c r="G28" s="181">
        <f t="shared" si="2"/>
        <v>122.73789649415693</v>
      </c>
      <c r="H28" s="181">
        <f t="shared" si="3"/>
        <v>9.584897788902795</v>
      </c>
      <c r="I28" s="122">
        <f t="shared" si="4"/>
        <v>947</v>
      </c>
      <c r="J28" s="181">
        <f t="shared" si="5"/>
        <v>106.01141833650509</v>
      </c>
      <c r="K28" s="181">
        <f t="shared" si="6"/>
        <v>7.959320894267944</v>
      </c>
    </row>
    <row r="29" spans="1:11" ht="15" customHeight="1" thickBot="1">
      <c r="A29" s="253" t="s">
        <v>38</v>
      </c>
      <c r="B29" s="74" t="s">
        <v>39</v>
      </c>
      <c r="C29" s="84">
        <v>153</v>
      </c>
      <c r="D29" s="180">
        <f t="shared" si="0"/>
        <v>105.84572812175718</v>
      </c>
      <c r="E29" s="180">
        <f t="shared" si="1"/>
        <v>6.623376623376624</v>
      </c>
      <c r="F29" s="84">
        <v>939</v>
      </c>
      <c r="G29" s="180">
        <f t="shared" si="2"/>
        <v>125.40901502504174</v>
      </c>
      <c r="H29" s="180">
        <f t="shared" si="3"/>
        <v>9.793491864831038</v>
      </c>
      <c r="I29" s="121">
        <f t="shared" si="4"/>
        <v>1092</v>
      </c>
      <c r="J29" s="180">
        <f t="shared" si="5"/>
        <v>122.24336728982425</v>
      </c>
      <c r="K29" s="180">
        <f t="shared" si="6"/>
        <v>9.178013111447303</v>
      </c>
    </row>
    <row r="30" spans="1:11" ht="12.75">
      <c r="A30" s="254"/>
      <c r="B30" s="155" t="s">
        <v>40</v>
      </c>
      <c r="C30" s="198">
        <v>79</v>
      </c>
      <c r="D30" s="156">
        <f t="shared" si="0"/>
        <v>54.65236942234521</v>
      </c>
      <c r="E30" s="156">
        <f t="shared" si="1"/>
        <v>3.41991341991342</v>
      </c>
      <c r="F30" s="198">
        <v>390</v>
      </c>
      <c r="G30" s="156">
        <f t="shared" si="2"/>
        <v>52.086811352253754</v>
      </c>
      <c r="H30" s="156">
        <f t="shared" si="3"/>
        <v>4.067584480600751</v>
      </c>
      <c r="I30" s="139">
        <f t="shared" si="4"/>
        <v>469</v>
      </c>
      <c r="J30" s="156">
        <f t="shared" si="5"/>
        <v>52.501959028321956</v>
      </c>
      <c r="K30" s="156">
        <f t="shared" si="6"/>
        <v>3.941838964531854</v>
      </c>
    </row>
    <row r="31" spans="1:11" ht="14.25">
      <c r="A31" s="17" t="s">
        <v>41</v>
      </c>
      <c r="B31" s="11" t="s">
        <v>42</v>
      </c>
      <c r="C31" s="63">
        <v>10</v>
      </c>
      <c r="D31" s="181">
        <f t="shared" si="0"/>
        <v>6.918021445866482</v>
      </c>
      <c r="E31" s="181">
        <f t="shared" si="1"/>
        <v>0.4329004329004329</v>
      </c>
      <c r="F31" s="63">
        <v>39</v>
      </c>
      <c r="G31" s="181">
        <f t="shared" si="2"/>
        <v>5.208681135225375</v>
      </c>
      <c r="H31" s="181">
        <f t="shared" si="3"/>
        <v>0.4067584480600751</v>
      </c>
      <c r="I31" s="122">
        <f t="shared" si="4"/>
        <v>49</v>
      </c>
      <c r="J31" s="181">
        <f t="shared" si="5"/>
        <v>5.4852793014664725</v>
      </c>
      <c r="K31" s="181">
        <f t="shared" si="6"/>
        <v>0.41183392166750715</v>
      </c>
    </row>
    <row r="32" spans="1:11" ht="14.25">
      <c r="A32" s="17" t="s">
        <v>43</v>
      </c>
      <c r="B32" s="11" t="s">
        <v>44</v>
      </c>
      <c r="C32" s="63">
        <v>7</v>
      </c>
      <c r="D32" s="181">
        <f t="shared" si="0"/>
        <v>4.842615012106537</v>
      </c>
      <c r="E32" s="181">
        <f t="shared" si="1"/>
        <v>0.30303030303030304</v>
      </c>
      <c r="F32" s="63"/>
      <c r="G32" s="181">
        <f t="shared" si="2"/>
        <v>0</v>
      </c>
      <c r="H32" s="181">
        <f t="shared" si="3"/>
        <v>0</v>
      </c>
      <c r="I32" s="122">
        <f t="shared" si="4"/>
        <v>7</v>
      </c>
      <c r="J32" s="181">
        <f t="shared" si="5"/>
        <v>0.7836113287809247</v>
      </c>
      <c r="K32" s="181">
        <f t="shared" si="6"/>
        <v>0.05883341738107245</v>
      </c>
    </row>
    <row r="33" spans="1:11" ht="14.25">
      <c r="A33" s="17" t="s">
        <v>45</v>
      </c>
      <c r="B33" s="11" t="s">
        <v>46</v>
      </c>
      <c r="C33" s="63">
        <v>20</v>
      </c>
      <c r="D33" s="181">
        <f t="shared" si="0"/>
        <v>13.836042891732964</v>
      </c>
      <c r="E33" s="181">
        <f t="shared" si="1"/>
        <v>0.8658008658008658</v>
      </c>
      <c r="F33" s="63">
        <v>8</v>
      </c>
      <c r="G33" s="181">
        <f t="shared" si="2"/>
        <v>1.0684474123539232</v>
      </c>
      <c r="H33" s="181">
        <f t="shared" si="3"/>
        <v>0.08343763037129745</v>
      </c>
      <c r="I33" s="122">
        <f t="shared" si="4"/>
        <v>28</v>
      </c>
      <c r="J33" s="181">
        <f t="shared" si="5"/>
        <v>3.1344453151236986</v>
      </c>
      <c r="K33" s="181">
        <f t="shared" si="6"/>
        <v>0.2353336695242898</v>
      </c>
    </row>
    <row r="34" spans="1:11" ht="14.25">
      <c r="A34" s="17" t="s">
        <v>47</v>
      </c>
      <c r="B34" s="11" t="s">
        <v>48</v>
      </c>
      <c r="C34" s="63">
        <v>96</v>
      </c>
      <c r="D34" s="181">
        <f t="shared" si="0"/>
        <v>66.41300588031822</v>
      </c>
      <c r="E34" s="181">
        <f t="shared" si="1"/>
        <v>4.1558441558441555</v>
      </c>
      <c r="F34" s="63">
        <v>167</v>
      </c>
      <c r="G34" s="181">
        <f t="shared" si="2"/>
        <v>22.303839732888147</v>
      </c>
      <c r="H34" s="181">
        <f t="shared" si="3"/>
        <v>1.7417605340008344</v>
      </c>
      <c r="I34" s="122">
        <f t="shared" si="4"/>
        <v>263</v>
      </c>
      <c r="J34" s="181">
        <f t="shared" si="5"/>
        <v>29.44139706705474</v>
      </c>
      <c r="K34" s="181">
        <f t="shared" si="6"/>
        <v>2.210455538746008</v>
      </c>
    </row>
    <row r="35" spans="1:11" ht="15" thickBot="1">
      <c r="A35" s="48" t="s">
        <v>49</v>
      </c>
      <c r="B35" s="36" t="s">
        <v>50</v>
      </c>
      <c r="C35" s="84">
        <v>256</v>
      </c>
      <c r="D35" s="180">
        <f t="shared" si="0"/>
        <v>177.10134901418195</v>
      </c>
      <c r="E35" s="180">
        <f t="shared" si="1"/>
        <v>11.082251082251082</v>
      </c>
      <c r="F35" s="84">
        <v>648</v>
      </c>
      <c r="G35" s="180">
        <f t="shared" si="2"/>
        <v>86.54424040066777</v>
      </c>
      <c r="H35" s="180">
        <f t="shared" si="3"/>
        <v>6.758448060075094</v>
      </c>
      <c r="I35" s="121">
        <f t="shared" si="4"/>
        <v>904</v>
      </c>
      <c r="J35" s="180">
        <f t="shared" si="5"/>
        <v>101.19780588827942</v>
      </c>
      <c r="K35" s="180">
        <f t="shared" si="6"/>
        <v>7.597915616069928</v>
      </c>
    </row>
    <row r="36" spans="1:11" ht="15">
      <c r="A36" s="251" t="s">
        <v>51</v>
      </c>
      <c r="B36" s="252"/>
      <c r="C36" s="209">
        <f>C7+C9+C11+C12+SUM(C14:C18)+C22+SUM(C26:C29)+SUM(C31:C35)</f>
        <v>2310</v>
      </c>
      <c r="D36" s="154">
        <f t="shared" si="0"/>
        <v>1598.0629539951574</v>
      </c>
      <c r="E36" s="154">
        <f t="shared" si="1"/>
        <v>100</v>
      </c>
      <c r="F36" s="209">
        <f>F7+F9+F11+F12+SUM(F14:F18)+F22+SUM(F26:F29)+SUM(F31:F35)</f>
        <v>9588</v>
      </c>
      <c r="G36" s="154">
        <f t="shared" si="2"/>
        <v>1280.534223706177</v>
      </c>
      <c r="H36" s="154">
        <f t="shared" si="3"/>
        <v>100</v>
      </c>
      <c r="I36" s="146">
        <f>I7+I9+I11+I12+SUM(I14:I18)+I22+SUM(I26:I29)+SUM(I31:I35)</f>
        <v>11898</v>
      </c>
      <c r="J36" s="154">
        <f t="shared" si="5"/>
        <v>1331.9153699764915</v>
      </c>
      <c r="K36" s="154">
        <f t="shared" si="6"/>
        <v>100</v>
      </c>
    </row>
    <row r="37" ht="12.75">
      <c r="B37" s="223"/>
    </row>
  </sheetData>
  <mergeCells count="13">
    <mergeCell ref="A18:A21"/>
    <mergeCell ref="A22:A25"/>
    <mergeCell ref="A29:A30"/>
    <mergeCell ref="A36:B36"/>
    <mergeCell ref="A2:K2"/>
    <mergeCell ref="A7:A8"/>
    <mergeCell ref="A9:A10"/>
    <mergeCell ref="A12:A13"/>
    <mergeCell ref="C5:E5"/>
    <mergeCell ref="F5:H5"/>
    <mergeCell ref="I5:K5"/>
    <mergeCell ref="B5:B6"/>
    <mergeCell ref="A5:A6"/>
  </mergeCells>
  <printOptions horizontalCentered="1" verticalCentered="1"/>
  <pageMargins left="0.75" right="0.75" top="0.22" bottom="0.3937007874015748" header="0.22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L37"/>
  <sheetViews>
    <sheetView zoomScale="75" zoomScaleNormal="75" workbookViewId="0" topLeftCell="A1">
      <selection activeCell="H4" sqref="H4"/>
    </sheetView>
  </sheetViews>
  <sheetFormatPr defaultColWidth="9.140625" defaultRowHeight="12.75"/>
  <cols>
    <col min="1" max="1" width="8.28125" style="0" customWidth="1"/>
    <col min="2" max="2" width="53.7109375" style="0" customWidth="1"/>
    <col min="3" max="3" width="9.140625" style="211" customWidth="1"/>
    <col min="4" max="4" width="10.421875" style="183" customWidth="1"/>
    <col min="5" max="5" width="8.57421875" style="183" customWidth="1"/>
    <col min="6" max="6" width="9.140625" style="211" customWidth="1"/>
    <col min="7" max="7" width="10.421875" style="184" customWidth="1"/>
    <col min="8" max="8" width="8.00390625" style="184" customWidth="1"/>
    <col min="9" max="9" width="9.140625" style="182" customWidth="1"/>
    <col min="10" max="10" width="10.00390625" style="184" customWidth="1"/>
    <col min="11" max="11" width="8.28125" style="184" customWidth="1"/>
  </cols>
  <sheetData>
    <row r="1" ht="7.5" customHeight="1"/>
    <row r="2" spans="1:11" ht="13.5" customHeight="1">
      <c r="A2" s="267" t="s">
        <v>71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7.5" customHeight="1">
      <c r="A3" s="1"/>
      <c r="B3" s="31"/>
      <c r="D3" s="185"/>
      <c r="E3" s="185"/>
      <c r="G3" s="186"/>
      <c r="H3" s="187"/>
      <c r="I3" s="188"/>
      <c r="J3" s="187"/>
      <c r="K3" s="187"/>
    </row>
    <row r="4" spans="1:10" ht="12.75" customHeight="1">
      <c r="A4" s="4"/>
      <c r="D4" s="149">
        <v>641</v>
      </c>
      <c r="E4" s="150"/>
      <c r="F4" s="166"/>
      <c r="G4" s="150">
        <v>3205</v>
      </c>
      <c r="H4" s="150"/>
      <c r="I4" s="166"/>
      <c r="J4" s="149">
        <f>SUM(D4:G4)</f>
        <v>3846</v>
      </c>
    </row>
    <row r="5" spans="1:11" ht="14.25">
      <c r="A5" s="260" t="s">
        <v>58</v>
      </c>
      <c r="B5" s="262" t="s">
        <v>55</v>
      </c>
      <c r="C5" s="257" t="s">
        <v>0</v>
      </c>
      <c r="D5" s="258"/>
      <c r="E5" s="259"/>
      <c r="F5" s="257" t="s">
        <v>1</v>
      </c>
      <c r="G5" s="258"/>
      <c r="H5" s="259"/>
      <c r="I5" s="257" t="s">
        <v>2</v>
      </c>
      <c r="J5" s="258"/>
      <c r="K5" s="259"/>
    </row>
    <row r="6" spans="1:11" ht="39.75" customHeight="1">
      <c r="A6" s="261"/>
      <c r="B6" s="263"/>
      <c r="C6" s="212" t="s">
        <v>3</v>
      </c>
      <c r="D6" s="120" t="s">
        <v>4</v>
      </c>
      <c r="E6" s="120" t="s">
        <v>5</v>
      </c>
      <c r="F6" s="212" t="s">
        <v>3</v>
      </c>
      <c r="G6" s="120" t="s">
        <v>4</v>
      </c>
      <c r="H6" s="120" t="s">
        <v>5</v>
      </c>
      <c r="I6" s="189" t="s">
        <v>3</v>
      </c>
      <c r="J6" s="120" t="s">
        <v>4</v>
      </c>
      <c r="K6" s="120" t="s">
        <v>5</v>
      </c>
    </row>
    <row r="7" spans="1:12" ht="15" thickBot="1">
      <c r="A7" s="255" t="s">
        <v>6</v>
      </c>
      <c r="B7" s="193" t="s">
        <v>7</v>
      </c>
      <c r="C7" s="84">
        <v>163</v>
      </c>
      <c r="D7" s="62">
        <f aca="true" t="shared" si="0" ref="D7:D36">C7*1000/$D$4</f>
        <v>254.29017160686428</v>
      </c>
      <c r="E7" s="62">
        <f aca="true" t="shared" si="1" ref="E7:E36">C7*100/C$36</f>
        <v>18.43891402714932</v>
      </c>
      <c r="F7" s="84">
        <v>203</v>
      </c>
      <c r="G7" s="180">
        <f aca="true" t="shared" si="2" ref="G7:G36">F7*1000/$G$4</f>
        <v>63.338533541341654</v>
      </c>
      <c r="H7" s="180">
        <f aca="true" t="shared" si="3" ref="H7:H36">F7*100/F$36</f>
        <v>4.48321554770318</v>
      </c>
      <c r="I7" s="121">
        <f aca="true" t="shared" si="4" ref="I7:I35">C7+F7</f>
        <v>366</v>
      </c>
      <c r="J7" s="180">
        <f aca="true" t="shared" si="5" ref="J7:J36">I7*1000/$J$4</f>
        <v>95.16380655226209</v>
      </c>
      <c r="K7" s="180">
        <f aca="true" t="shared" si="6" ref="K7:K36">I7*100/I$36</f>
        <v>6.762749445676275</v>
      </c>
      <c r="L7" s="28"/>
    </row>
    <row r="8" spans="1:12" ht="12.75">
      <c r="A8" s="256"/>
      <c r="B8" s="161" t="s">
        <v>8</v>
      </c>
      <c r="C8" s="201"/>
      <c r="D8" s="94">
        <f t="shared" si="0"/>
        <v>0</v>
      </c>
      <c r="E8" s="94">
        <f t="shared" si="1"/>
        <v>0</v>
      </c>
      <c r="F8" s="201"/>
      <c r="G8" s="160">
        <f t="shared" si="2"/>
        <v>0</v>
      </c>
      <c r="H8" s="160">
        <f t="shared" si="3"/>
        <v>0</v>
      </c>
      <c r="I8" s="92">
        <f t="shared" si="4"/>
        <v>0</v>
      </c>
      <c r="J8" s="160">
        <f t="shared" si="5"/>
        <v>0</v>
      </c>
      <c r="K8" s="160">
        <f t="shared" si="6"/>
        <v>0</v>
      </c>
      <c r="L8" s="28"/>
    </row>
    <row r="9" spans="1:12" ht="15" thickBot="1">
      <c r="A9" s="255" t="s">
        <v>9</v>
      </c>
      <c r="B9" s="193" t="s">
        <v>10</v>
      </c>
      <c r="C9" s="84">
        <v>1</v>
      </c>
      <c r="D9" s="62">
        <f t="shared" si="0"/>
        <v>1.5600624024960998</v>
      </c>
      <c r="E9" s="62">
        <f t="shared" si="1"/>
        <v>0.11312217194570136</v>
      </c>
      <c r="F9" s="84">
        <v>83</v>
      </c>
      <c r="G9" s="180">
        <f t="shared" si="2"/>
        <v>25.897035881435258</v>
      </c>
      <c r="H9" s="180">
        <f t="shared" si="3"/>
        <v>1.8330388692579505</v>
      </c>
      <c r="I9" s="121">
        <f t="shared" si="4"/>
        <v>84</v>
      </c>
      <c r="J9" s="180">
        <f t="shared" si="5"/>
        <v>21.8408736349454</v>
      </c>
      <c r="K9" s="180">
        <f t="shared" si="6"/>
        <v>1.5521064301552105</v>
      </c>
      <c r="L9" s="28"/>
    </row>
    <row r="10" spans="1:12" ht="12.75">
      <c r="A10" s="256"/>
      <c r="B10" s="161" t="s">
        <v>11</v>
      </c>
      <c r="C10" s="201"/>
      <c r="D10" s="94">
        <f t="shared" si="0"/>
        <v>0</v>
      </c>
      <c r="E10" s="94">
        <f t="shared" si="1"/>
        <v>0</v>
      </c>
      <c r="F10" s="201">
        <v>50</v>
      </c>
      <c r="G10" s="160">
        <f t="shared" si="2"/>
        <v>15.600624024960998</v>
      </c>
      <c r="H10" s="160">
        <f t="shared" si="3"/>
        <v>1.1042402826855124</v>
      </c>
      <c r="I10" s="92">
        <f t="shared" si="4"/>
        <v>50</v>
      </c>
      <c r="J10" s="160">
        <f t="shared" si="5"/>
        <v>13.000520020800833</v>
      </c>
      <c r="K10" s="160">
        <f t="shared" si="6"/>
        <v>0.9238728750923872</v>
      </c>
      <c r="L10" s="28"/>
    </row>
    <row r="11" spans="1:12" ht="15" customHeight="1">
      <c r="A11" s="24" t="s">
        <v>12</v>
      </c>
      <c r="B11" s="194" t="s">
        <v>13</v>
      </c>
      <c r="C11" s="63">
        <v>2</v>
      </c>
      <c r="D11" s="20">
        <f t="shared" si="0"/>
        <v>3.1201248049921997</v>
      </c>
      <c r="E11" s="20">
        <f t="shared" si="1"/>
        <v>0.22624434389140272</v>
      </c>
      <c r="F11" s="63">
        <v>22</v>
      </c>
      <c r="G11" s="181">
        <f t="shared" si="2"/>
        <v>6.86427457098284</v>
      </c>
      <c r="H11" s="181">
        <f t="shared" si="3"/>
        <v>0.48586572438162545</v>
      </c>
      <c r="I11" s="122">
        <f t="shared" si="4"/>
        <v>24</v>
      </c>
      <c r="J11" s="181">
        <f t="shared" si="5"/>
        <v>6.240249609984399</v>
      </c>
      <c r="K11" s="181">
        <f t="shared" si="6"/>
        <v>0.4434589800443459</v>
      </c>
      <c r="L11" s="28"/>
    </row>
    <row r="12" spans="1:12" ht="26.25" thickBot="1">
      <c r="A12" s="255" t="s">
        <v>14</v>
      </c>
      <c r="B12" s="193" t="s">
        <v>15</v>
      </c>
      <c r="C12" s="84"/>
      <c r="D12" s="62">
        <f t="shared" si="0"/>
        <v>0</v>
      </c>
      <c r="E12" s="62">
        <f t="shared" si="1"/>
        <v>0</v>
      </c>
      <c r="F12" s="84">
        <v>210</v>
      </c>
      <c r="G12" s="180">
        <f t="shared" si="2"/>
        <v>65.52262090483619</v>
      </c>
      <c r="H12" s="180">
        <f t="shared" si="3"/>
        <v>4.637809187279152</v>
      </c>
      <c r="I12" s="121">
        <f t="shared" si="4"/>
        <v>210</v>
      </c>
      <c r="J12" s="180">
        <f t="shared" si="5"/>
        <v>54.6021840873635</v>
      </c>
      <c r="K12" s="180">
        <f t="shared" si="6"/>
        <v>3.8802660753880267</v>
      </c>
      <c r="L12" s="28"/>
    </row>
    <row r="13" spans="1:12" ht="12.75">
      <c r="A13" s="256"/>
      <c r="B13" s="161" t="s">
        <v>16</v>
      </c>
      <c r="C13" s="201"/>
      <c r="D13" s="94">
        <f t="shared" si="0"/>
        <v>0</v>
      </c>
      <c r="E13" s="94">
        <f t="shared" si="1"/>
        <v>0</v>
      </c>
      <c r="F13" s="201">
        <v>131</v>
      </c>
      <c r="G13" s="160">
        <f t="shared" si="2"/>
        <v>40.87363494539782</v>
      </c>
      <c r="H13" s="160">
        <f t="shared" si="3"/>
        <v>2.8931095406360425</v>
      </c>
      <c r="I13" s="92">
        <f t="shared" si="4"/>
        <v>131</v>
      </c>
      <c r="J13" s="160">
        <f t="shared" si="5"/>
        <v>34.06136245449818</v>
      </c>
      <c r="K13" s="160">
        <f t="shared" si="6"/>
        <v>2.4205469327420546</v>
      </c>
      <c r="L13" s="28"/>
    </row>
    <row r="14" spans="1:12" ht="14.25">
      <c r="A14" s="197" t="s">
        <v>17</v>
      </c>
      <c r="B14" s="194" t="s">
        <v>18</v>
      </c>
      <c r="C14" s="63">
        <v>6</v>
      </c>
      <c r="D14" s="20">
        <f t="shared" si="0"/>
        <v>9.360374414976599</v>
      </c>
      <c r="E14" s="20">
        <f t="shared" si="1"/>
        <v>0.6787330316742082</v>
      </c>
      <c r="F14" s="63">
        <v>118</v>
      </c>
      <c r="G14" s="181">
        <f t="shared" si="2"/>
        <v>36.817472698907956</v>
      </c>
      <c r="H14" s="181">
        <f t="shared" si="3"/>
        <v>2.606007067137809</v>
      </c>
      <c r="I14" s="122">
        <f t="shared" si="4"/>
        <v>124</v>
      </c>
      <c r="J14" s="181">
        <f t="shared" si="5"/>
        <v>32.241289651586065</v>
      </c>
      <c r="K14" s="181">
        <f t="shared" si="6"/>
        <v>2.2912047302291203</v>
      </c>
      <c r="L14" s="28"/>
    </row>
    <row r="15" spans="1:12" ht="14.25">
      <c r="A15" s="197" t="s">
        <v>19</v>
      </c>
      <c r="B15" s="194" t="s">
        <v>20</v>
      </c>
      <c r="C15" s="63">
        <v>10</v>
      </c>
      <c r="D15" s="20">
        <f t="shared" si="0"/>
        <v>15.600624024960998</v>
      </c>
      <c r="E15" s="20">
        <f t="shared" si="1"/>
        <v>1.1312217194570136</v>
      </c>
      <c r="F15" s="63">
        <v>177</v>
      </c>
      <c r="G15" s="181">
        <f t="shared" si="2"/>
        <v>55.22620904836194</v>
      </c>
      <c r="H15" s="181">
        <f t="shared" si="3"/>
        <v>3.9090106007067136</v>
      </c>
      <c r="I15" s="122">
        <f t="shared" si="4"/>
        <v>187</v>
      </c>
      <c r="J15" s="181">
        <f t="shared" si="5"/>
        <v>48.62194487779511</v>
      </c>
      <c r="K15" s="181">
        <f t="shared" si="6"/>
        <v>3.4552845528455283</v>
      </c>
      <c r="L15" s="28"/>
    </row>
    <row r="16" spans="1:12" ht="14.25">
      <c r="A16" s="24" t="s">
        <v>21</v>
      </c>
      <c r="B16" s="194" t="s">
        <v>22</v>
      </c>
      <c r="C16" s="63">
        <v>24</v>
      </c>
      <c r="D16" s="20">
        <f t="shared" si="0"/>
        <v>37.441497659906396</v>
      </c>
      <c r="E16" s="20">
        <f t="shared" si="1"/>
        <v>2.7149321266968327</v>
      </c>
      <c r="F16" s="63">
        <v>161</v>
      </c>
      <c r="G16" s="181">
        <f t="shared" si="2"/>
        <v>50.234009360374415</v>
      </c>
      <c r="H16" s="181">
        <f t="shared" si="3"/>
        <v>3.5556537102473498</v>
      </c>
      <c r="I16" s="122">
        <f t="shared" si="4"/>
        <v>185</v>
      </c>
      <c r="J16" s="181">
        <f t="shared" si="5"/>
        <v>48.10192407696308</v>
      </c>
      <c r="K16" s="181">
        <f t="shared" si="6"/>
        <v>3.418329637841833</v>
      </c>
      <c r="L16" s="28"/>
    </row>
    <row r="17" spans="1:12" ht="14.25">
      <c r="A17" s="197" t="s">
        <v>23</v>
      </c>
      <c r="B17" s="195" t="s">
        <v>24</v>
      </c>
      <c r="C17" s="63">
        <v>8</v>
      </c>
      <c r="D17" s="20">
        <f t="shared" si="0"/>
        <v>12.480499219968799</v>
      </c>
      <c r="E17" s="20">
        <f t="shared" si="1"/>
        <v>0.9049773755656109</v>
      </c>
      <c r="F17" s="63">
        <v>66</v>
      </c>
      <c r="G17" s="181">
        <f t="shared" si="2"/>
        <v>20.59282371294852</v>
      </c>
      <c r="H17" s="181">
        <f t="shared" si="3"/>
        <v>1.4575971731448762</v>
      </c>
      <c r="I17" s="122">
        <f t="shared" si="4"/>
        <v>74</v>
      </c>
      <c r="J17" s="181">
        <f t="shared" si="5"/>
        <v>19.24076963078523</v>
      </c>
      <c r="K17" s="181">
        <f t="shared" si="6"/>
        <v>1.3673318551367333</v>
      </c>
      <c r="L17" s="28"/>
    </row>
    <row r="18" spans="1:12" ht="15" thickBot="1">
      <c r="A18" s="264" t="s">
        <v>25</v>
      </c>
      <c r="B18" s="196" t="s">
        <v>26</v>
      </c>
      <c r="C18" s="84">
        <v>1</v>
      </c>
      <c r="D18" s="62">
        <f t="shared" si="0"/>
        <v>1.5600624024960998</v>
      </c>
      <c r="E18" s="62">
        <f t="shared" si="1"/>
        <v>0.11312217194570136</v>
      </c>
      <c r="F18" s="84">
        <v>1681</v>
      </c>
      <c r="G18" s="180">
        <f t="shared" si="2"/>
        <v>524.4929797191887</v>
      </c>
      <c r="H18" s="180">
        <f t="shared" si="3"/>
        <v>37.12455830388693</v>
      </c>
      <c r="I18" s="121">
        <f t="shared" si="4"/>
        <v>1682</v>
      </c>
      <c r="J18" s="180">
        <f t="shared" si="5"/>
        <v>437.33749349974</v>
      </c>
      <c r="K18" s="180">
        <f t="shared" si="6"/>
        <v>31.079083518107907</v>
      </c>
      <c r="L18" s="28"/>
    </row>
    <row r="19" spans="1:12" ht="15" customHeight="1">
      <c r="A19" s="265"/>
      <c r="B19" s="161" t="s">
        <v>27</v>
      </c>
      <c r="C19" s="201"/>
      <c r="D19" s="94">
        <f t="shared" si="0"/>
        <v>0</v>
      </c>
      <c r="E19" s="94">
        <f t="shared" si="1"/>
        <v>0</v>
      </c>
      <c r="F19" s="201">
        <v>1407</v>
      </c>
      <c r="G19" s="160">
        <f t="shared" si="2"/>
        <v>439.0015600624025</v>
      </c>
      <c r="H19" s="160">
        <f t="shared" si="3"/>
        <v>31.073321554770317</v>
      </c>
      <c r="I19" s="92">
        <f t="shared" si="4"/>
        <v>1407</v>
      </c>
      <c r="J19" s="160">
        <f t="shared" si="5"/>
        <v>365.8346333853354</v>
      </c>
      <c r="K19" s="160">
        <f t="shared" si="6"/>
        <v>25.997782705099777</v>
      </c>
      <c r="L19" s="28"/>
    </row>
    <row r="20" spans="1:12" ht="12.75">
      <c r="A20" s="265"/>
      <c r="B20" s="165" t="s">
        <v>62</v>
      </c>
      <c r="C20" s="204"/>
      <c r="D20" s="117">
        <f t="shared" si="0"/>
        <v>0</v>
      </c>
      <c r="E20" s="117">
        <f t="shared" si="1"/>
        <v>0</v>
      </c>
      <c r="F20" s="204">
        <v>99</v>
      </c>
      <c r="G20" s="163">
        <f t="shared" si="2"/>
        <v>30.889235569422777</v>
      </c>
      <c r="H20" s="163">
        <f t="shared" si="3"/>
        <v>2.1863957597173145</v>
      </c>
      <c r="I20" s="123">
        <f t="shared" si="4"/>
        <v>99</v>
      </c>
      <c r="J20" s="163">
        <f t="shared" si="5"/>
        <v>25.741029641185648</v>
      </c>
      <c r="K20" s="163">
        <f t="shared" si="6"/>
        <v>1.829268292682927</v>
      </c>
      <c r="L20" s="28"/>
    </row>
    <row r="21" spans="1:12" ht="12.75">
      <c r="A21" s="266"/>
      <c r="B21" s="165" t="s">
        <v>28</v>
      </c>
      <c r="C21" s="204"/>
      <c r="D21" s="117">
        <f t="shared" si="0"/>
        <v>0</v>
      </c>
      <c r="E21" s="117">
        <f t="shared" si="1"/>
        <v>0</v>
      </c>
      <c r="F21" s="204">
        <v>56</v>
      </c>
      <c r="G21" s="163">
        <f t="shared" si="2"/>
        <v>17.472698907956318</v>
      </c>
      <c r="H21" s="163">
        <f t="shared" si="3"/>
        <v>1.2367491166077738</v>
      </c>
      <c r="I21" s="123">
        <f t="shared" si="4"/>
        <v>56</v>
      </c>
      <c r="J21" s="163">
        <f t="shared" si="5"/>
        <v>14.560582423296932</v>
      </c>
      <c r="K21" s="163">
        <f t="shared" si="6"/>
        <v>1.0347376201034737</v>
      </c>
      <c r="L21" s="28"/>
    </row>
    <row r="22" spans="1:12" ht="15" thickBot="1">
      <c r="A22" s="264" t="s">
        <v>29</v>
      </c>
      <c r="B22" s="196" t="s">
        <v>30</v>
      </c>
      <c r="C22" s="84">
        <v>467</v>
      </c>
      <c r="D22" s="62">
        <f t="shared" si="0"/>
        <v>728.5491419656786</v>
      </c>
      <c r="E22" s="62">
        <f t="shared" si="1"/>
        <v>52.828054298642535</v>
      </c>
      <c r="F22" s="84">
        <v>580</v>
      </c>
      <c r="G22" s="180">
        <f t="shared" si="2"/>
        <v>180.96723868954757</v>
      </c>
      <c r="H22" s="180">
        <f t="shared" si="3"/>
        <v>12.809187279151944</v>
      </c>
      <c r="I22" s="121">
        <f t="shared" si="4"/>
        <v>1047</v>
      </c>
      <c r="J22" s="180">
        <f t="shared" si="5"/>
        <v>272.2308892355694</v>
      </c>
      <c r="K22" s="180">
        <f t="shared" si="6"/>
        <v>19.34589800443459</v>
      </c>
      <c r="L22" s="28"/>
    </row>
    <row r="23" spans="1:12" ht="12.75">
      <c r="A23" s="265"/>
      <c r="B23" s="161" t="s">
        <v>31</v>
      </c>
      <c r="C23" s="201">
        <v>333</v>
      </c>
      <c r="D23" s="94">
        <f t="shared" si="0"/>
        <v>519.5007800312012</v>
      </c>
      <c r="E23" s="94">
        <f t="shared" si="1"/>
        <v>37.66968325791855</v>
      </c>
      <c r="F23" s="201">
        <v>141</v>
      </c>
      <c r="G23" s="160">
        <f t="shared" si="2"/>
        <v>43.99375975039001</v>
      </c>
      <c r="H23" s="160">
        <f t="shared" si="3"/>
        <v>3.113957597173145</v>
      </c>
      <c r="I23" s="92">
        <f t="shared" si="4"/>
        <v>474</v>
      </c>
      <c r="J23" s="160">
        <f t="shared" si="5"/>
        <v>123.24492979719189</v>
      </c>
      <c r="K23" s="160">
        <f t="shared" si="6"/>
        <v>8.758314855875831</v>
      </c>
      <c r="L23" s="28"/>
    </row>
    <row r="24" spans="1:12" ht="12.75">
      <c r="A24" s="265"/>
      <c r="B24" s="165" t="s">
        <v>53</v>
      </c>
      <c r="C24" s="204">
        <v>6</v>
      </c>
      <c r="D24" s="117">
        <f t="shared" si="0"/>
        <v>9.360374414976599</v>
      </c>
      <c r="E24" s="117">
        <f t="shared" si="1"/>
        <v>0.6787330316742082</v>
      </c>
      <c r="F24" s="204">
        <v>14</v>
      </c>
      <c r="G24" s="163">
        <f t="shared" si="2"/>
        <v>4.368174726989079</v>
      </c>
      <c r="H24" s="163">
        <f t="shared" si="3"/>
        <v>0.30918727915194344</v>
      </c>
      <c r="I24" s="123">
        <f t="shared" si="4"/>
        <v>20</v>
      </c>
      <c r="J24" s="163">
        <f t="shared" si="5"/>
        <v>5.200208008320333</v>
      </c>
      <c r="K24" s="163">
        <f t="shared" si="6"/>
        <v>0.36954915003695493</v>
      </c>
      <c r="L24" s="28"/>
    </row>
    <row r="25" spans="1:12" ht="12.75">
      <c r="A25" s="266"/>
      <c r="B25" s="165" t="s">
        <v>54</v>
      </c>
      <c r="C25" s="204">
        <v>77</v>
      </c>
      <c r="D25" s="117">
        <f t="shared" si="0"/>
        <v>120.12480499219969</v>
      </c>
      <c r="E25" s="117">
        <f t="shared" si="1"/>
        <v>8.710407239819004</v>
      </c>
      <c r="F25" s="204">
        <v>103</v>
      </c>
      <c r="G25" s="163">
        <f t="shared" si="2"/>
        <v>32.137285491419654</v>
      </c>
      <c r="H25" s="163">
        <f t="shared" si="3"/>
        <v>2.2747349823321557</v>
      </c>
      <c r="I25" s="123">
        <f t="shared" si="4"/>
        <v>180</v>
      </c>
      <c r="J25" s="163">
        <f t="shared" si="5"/>
        <v>46.80187207488299</v>
      </c>
      <c r="K25" s="163">
        <f t="shared" si="6"/>
        <v>3.3259423503325944</v>
      </c>
      <c r="L25" s="28"/>
    </row>
    <row r="26" spans="1:12" ht="14.25">
      <c r="A26" s="24" t="s">
        <v>32</v>
      </c>
      <c r="B26" s="194" t="s">
        <v>33</v>
      </c>
      <c r="C26" s="63">
        <v>21</v>
      </c>
      <c r="D26" s="20">
        <f t="shared" si="0"/>
        <v>32.761310452418094</v>
      </c>
      <c r="E26" s="20">
        <f t="shared" si="1"/>
        <v>2.3755656108597285</v>
      </c>
      <c r="F26" s="63">
        <v>164</v>
      </c>
      <c r="G26" s="181">
        <f t="shared" si="2"/>
        <v>51.170046801872076</v>
      </c>
      <c r="H26" s="181">
        <f t="shared" si="3"/>
        <v>3.6219081272084805</v>
      </c>
      <c r="I26" s="122">
        <f t="shared" si="4"/>
        <v>185</v>
      </c>
      <c r="J26" s="181">
        <f t="shared" si="5"/>
        <v>48.10192407696308</v>
      </c>
      <c r="K26" s="181">
        <f t="shared" si="6"/>
        <v>3.418329637841833</v>
      </c>
      <c r="L26" s="28"/>
    </row>
    <row r="27" spans="1:12" ht="14.25">
      <c r="A27" s="24" t="s">
        <v>34</v>
      </c>
      <c r="B27" s="194" t="s">
        <v>35</v>
      </c>
      <c r="C27" s="63">
        <v>46</v>
      </c>
      <c r="D27" s="20">
        <f t="shared" si="0"/>
        <v>71.76287051482059</v>
      </c>
      <c r="E27" s="20">
        <f t="shared" si="1"/>
        <v>5.203619909502263</v>
      </c>
      <c r="F27" s="63">
        <v>98</v>
      </c>
      <c r="G27" s="181">
        <f t="shared" si="2"/>
        <v>30.577223088923557</v>
      </c>
      <c r="H27" s="181">
        <f t="shared" si="3"/>
        <v>2.164310954063604</v>
      </c>
      <c r="I27" s="122">
        <f t="shared" si="4"/>
        <v>144</v>
      </c>
      <c r="J27" s="181">
        <f t="shared" si="5"/>
        <v>37.441497659906396</v>
      </c>
      <c r="K27" s="181">
        <f t="shared" si="6"/>
        <v>2.6607538802660753</v>
      </c>
      <c r="L27" s="28"/>
    </row>
    <row r="28" spans="1:12" ht="25.5">
      <c r="A28" s="24" t="s">
        <v>36</v>
      </c>
      <c r="B28" s="194" t="s">
        <v>37</v>
      </c>
      <c r="C28" s="63">
        <v>4</v>
      </c>
      <c r="D28" s="20">
        <f t="shared" si="0"/>
        <v>6.240249609984399</v>
      </c>
      <c r="E28" s="20">
        <f t="shared" si="1"/>
        <v>0.45248868778280543</v>
      </c>
      <c r="F28" s="63">
        <v>303</v>
      </c>
      <c r="G28" s="181">
        <f t="shared" si="2"/>
        <v>94.53978159126365</v>
      </c>
      <c r="H28" s="181">
        <f t="shared" si="3"/>
        <v>6.6916961130742045</v>
      </c>
      <c r="I28" s="122">
        <f t="shared" si="4"/>
        <v>307</v>
      </c>
      <c r="J28" s="181">
        <f t="shared" si="5"/>
        <v>79.8231929277171</v>
      </c>
      <c r="K28" s="181">
        <f t="shared" si="6"/>
        <v>5.672579453067258</v>
      </c>
      <c r="L28" s="28"/>
    </row>
    <row r="29" spans="1:12" ht="15" thickBot="1">
      <c r="A29" s="255" t="s">
        <v>38</v>
      </c>
      <c r="B29" s="193" t="s">
        <v>39</v>
      </c>
      <c r="C29" s="84">
        <v>45</v>
      </c>
      <c r="D29" s="62">
        <f t="shared" si="0"/>
        <v>70.20280811232449</v>
      </c>
      <c r="E29" s="62">
        <f t="shared" si="1"/>
        <v>5.090497737556561</v>
      </c>
      <c r="F29" s="84">
        <v>367</v>
      </c>
      <c r="G29" s="180">
        <f t="shared" si="2"/>
        <v>114.50858034321372</v>
      </c>
      <c r="H29" s="180">
        <f t="shared" si="3"/>
        <v>8.105123674911662</v>
      </c>
      <c r="I29" s="121">
        <f t="shared" si="4"/>
        <v>412</v>
      </c>
      <c r="J29" s="180">
        <f t="shared" si="5"/>
        <v>107.12428497139885</v>
      </c>
      <c r="K29" s="180">
        <f t="shared" si="6"/>
        <v>7.612712490761271</v>
      </c>
      <c r="L29" s="28"/>
    </row>
    <row r="30" spans="1:12" ht="12.75">
      <c r="A30" s="256"/>
      <c r="B30" s="161" t="s">
        <v>40</v>
      </c>
      <c r="C30" s="201">
        <v>15</v>
      </c>
      <c r="D30" s="94">
        <f t="shared" si="0"/>
        <v>23.400936037441497</v>
      </c>
      <c r="E30" s="94">
        <f t="shared" si="1"/>
        <v>1.6968325791855203</v>
      </c>
      <c r="F30" s="201">
        <v>137</v>
      </c>
      <c r="G30" s="160">
        <f t="shared" si="2"/>
        <v>42.74570982839314</v>
      </c>
      <c r="H30" s="160">
        <f t="shared" si="3"/>
        <v>3.025618374558304</v>
      </c>
      <c r="I30" s="92">
        <f t="shared" si="4"/>
        <v>152</v>
      </c>
      <c r="J30" s="160">
        <f t="shared" si="5"/>
        <v>39.52158086323453</v>
      </c>
      <c r="K30" s="160">
        <f t="shared" si="6"/>
        <v>2.8085735402808574</v>
      </c>
      <c r="L30" s="28"/>
    </row>
    <row r="31" spans="1:12" ht="14.25">
      <c r="A31" s="24" t="s">
        <v>41</v>
      </c>
      <c r="B31" s="194" t="s">
        <v>42</v>
      </c>
      <c r="C31" s="63"/>
      <c r="D31" s="20">
        <f t="shared" si="0"/>
        <v>0</v>
      </c>
      <c r="E31" s="20">
        <f t="shared" si="1"/>
        <v>0</v>
      </c>
      <c r="F31" s="63">
        <v>3</v>
      </c>
      <c r="G31" s="181">
        <f t="shared" si="2"/>
        <v>0.9360374414976599</v>
      </c>
      <c r="H31" s="181">
        <f t="shared" si="3"/>
        <v>0.06625441696113074</v>
      </c>
      <c r="I31" s="122">
        <f t="shared" si="4"/>
        <v>3</v>
      </c>
      <c r="J31" s="181">
        <f t="shared" si="5"/>
        <v>0.7800312012480499</v>
      </c>
      <c r="K31" s="181">
        <f t="shared" si="6"/>
        <v>0.05543237250554324</v>
      </c>
      <c r="L31" s="28"/>
    </row>
    <row r="32" spans="1:12" ht="17.25" customHeight="1">
      <c r="A32" s="24" t="s">
        <v>43</v>
      </c>
      <c r="B32" s="195" t="s">
        <v>44</v>
      </c>
      <c r="C32" s="63">
        <v>2</v>
      </c>
      <c r="D32" s="20">
        <f t="shared" si="0"/>
        <v>3.1201248049921997</v>
      </c>
      <c r="E32" s="20">
        <f t="shared" si="1"/>
        <v>0.22624434389140272</v>
      </c>
      <c r="F32" s="63"/>
      <c r="G32" s="181">
        <f t="shared" si="2"/>
        <v>0</v>
      </c>
      <c r="H32" s="181">
        <f t="shared" si="3"/>
        <v>0</v>
      </c>
      <c r="I32" s="122">
        <f t="shared" si="4"/>
        <v>2</v>
      </c>
      <c r="J32" s="181">
        <f t="shared" si="5"/>
        <v>0.5200208008320333</v>
      </c>
      <c r="K32" s="181">
        <f t="shared" si="6"/>
        <v>0.03695491500369549</v>
      </c>
      <c r="L32" s="28"/>
    </row>
    <row r="33" spans="1:12" ht="14.25">
      <c r="A33" s="24" t="s">
        <v>45</v>
      </c>
      <c r="B33" s="194" t="s">
        <v>46</v>
      </c>
      <c r="C33" s="63">
        <v>2</v>
      </c>
      <c r="D33" s="20">
        <f t="shared" si="0"/>
        <v>3.1201248049921997</v>
      </c>
      <c r="E33" s="20">
        <f t="shared" si="1"/>
        <v>0.22624434389140272</v>
      </c>
      <c r="F33" s="63"/>
      <c r="G33" s="181">
        <f t="shared" si="2"/>
        <v>0</v>
      </c>
      <c r="H33" s="181">
        <f t="shared" si="3"/>
        <v>0</v>
      </c>
      <c r="I33" s="122">
        <f t="shared" si="4"/>
        <v>2</v>
      </c>
      <c r="J33" s="181">
        <f t="shared" si="5"/>
        <v>0.5200208008320333</v>
      </c>
      <c r="K33" s="181">
        <f t="shared" si="6"/>
        <v>0.03695491500369549</v>
      </c>
      <c r="L33" s="28"/>
    </row>
    <row r="34" spans="1:12" ht="14.25">
      <c r="A34" s="24" t="s">
        <v>47</v>
      </c>
      <c r="B34" s="194" t="s">
        <v>48</v>
      </c>
      <c r="C34" s="63">
        <v>50</v>
      </c>
      <c r="D34" s="20">
        <f t="shared" si="0"/>
        <v>78.003120124805</v>
      </c>
      <c r="E34" s="20">
        <f t="shared" si="1"/>
        <v>5.656108597285068</v>
      </c>
      <c r="F34" s="63">
        <v>116</v>
      </c>
      <c r="G34" s="181">
        <f t="shared" si="2"/>
        <v>36.193447737909516</v>
      </c>
      <c r="H34" s="181">
        <f t="shared" si="3"/>
        <v>2.5618374558303887</v>
      </c>
      <c r="I34" s="122">
        <f t="shared" si="4"/>
        <v>166</v>
      </c>
      <c r="J34" s="181">
        <f t="shared" si="5"/>
        <v>43.16172646905876</v>
      </c>
      <c r="K34" s="181">
        <f t="shared" si="6"/>
        <v>3.067257945306726</v>
      </c>
      <c r="L34" s="28"/>
    </row>
    <row r="35" spans="1:12" ht="15" thickBot="1">
      <c r="A35" s="37" t="s">
        <v>49</v>
      </c>
      <c r="B35" s="193" t="s">
        <v>50</v>
      </c>
      <c r="C35" s="84">
        <v>32</v>
      </c>
      <c r="D35" s="62">
        <f t="shared" si="0"/>
        <v>49.921996879875195</v>
      </c>
      <c r="E35" s="62">
        <f t="shared" si="1"/>
        <v>3.6199095022624435</v>
      </c>
      <c r="F35" s="84">
        <v>176</v>
      </c>
      <c r="G35" s="180">
        <f t="shared" si="2"/>
        <v>54.91419656786272</v>
      </c>
      <c r="H35" s="180">
        <f t="shared" si="3"/>
        <v>3.8869257950530036</v>
      </c>
      <c r="I35" s="121">
        <f t="shared" si="4"/>
        <v>208</v>
      </c>
      <c r="J35" s="180">
        <f t="shared" si="5"/>
        <v>54.08216328653146</v>
      </c>
      <c r="K35" s="180">
        <f t="shared" si="6"/>
        <v>3.843311160384331</v>
      </c>
      <c r="L35" s="28"/>
    </row>
    <row r="36" spans="1:12" ht="18" customHeight="1">
      <c r="A36" s="39"/>
      <c r="B36" s="38" t="s">
        <v>51</v>
      </c>
      <c r="C36" s="205">
        <f>C7+C9+C11+C12+SUM(C14:C18)+C22+SUM(C26:C29)+SUM(C31:C35)</f>
        <v>884</v>
      </c>
      <c r="D36" s="60">
        <f t="shared" si="0"/>
        <v>1379.0951638065524</v>
      </c>
      <c r="E36" s="60">
        <f t="shared" si="1"/>
        <v>100</v>
      </c>
      <c r="F36" s="205">
        <f>F7+F9+F11+F12+SUM(F14:F18)+F22+SUM(F26:F29)+SUM(F31:F35)</f>
        <v>4528</v>
      </c>
      <c r="G36" s="34">
        <f t="shared" si="2"/>
        <v>1412.792511700468</v>
      </c>
      <c r="H36" s="34">
        <f t="shared" si="3"/>
        <v>100</v>
      </c>
      <c r="I36" s="135">
        <f>I7+I9+I11+I12+SUM(I14:I18)+I22+SUM(I26:I29)+SUM(I31:I35)</f>
        <v>5412</v>
      </c>
      <c r="J36" s="34">
        <f t="shared" si="5"/>
        <v>1407.176287051482</v>
      </c>
      <c r="K36" s="34">
        <f t="shared" si="6"/>
        <v>100</v>
      </c>
      <c r="L36" s="28"/>
    </row>
    <row r="37" spans="1:12" ht="12.75">
      <c r="A37" s="28"/>
      <c r="B37" s="223"/>
      <c r="C37" s="213"/>
      <c r="D37" s="191"/>
      <c r="E37" s="191"/>
      <c r="F37" s="213"/>
      <c r="G37" s="192"/>
      <c r="H37" s="192"/>
      <c r="I37" s="190"/>
      <c r="J37" s="192"/>
      <c r="K37" s="192"/>
      <c r="L37" s="28"/>
    </row>
  </sheetData>
  <mergeCells count="12">
    <mergeCell ref="A2:K2"/>
    <mergeCell ref="A22:A25"/>
    <mergeCell ref="A29:A30"/>
    <mergeCell ref="I5:K5"/>
    <mergeCell ref="F5:H5"/>
    <mergeCell ref="C5:E5"/>
    <mergeCell ref="A5:A6"/>
    <mergeCell ref="B5:B6"/>
    <mergeCell ref="A9:A10"/>
    <mergeCell ref="A7:A8"/>
    <mergeCell ref="A12:A13"/>
    <mergeCell ref="A18:A21"/>
  </mergeCells>
  <printOptions horizontalCentered="1" verticalCentered="1"/>
  <pageMargins left="0.75" right="0.75" top="0.17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zoomScale="75" zoomScaleNormal="75" workbookViewId="0" topLeftCell="A2">
      <pane ySplit="5" topLeftCell="BM14" activePane="bottomLeft" state="frozen"/>
      <selection pane="topLeft" activeCell="A2" sqref="A2"/>
      <selection pane="bottomLeft" activeCell="H4" sqref="H4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2" spans="1:11" ht="12.75">
      <c r="A2" s="268" t="s">
        <v>72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1"/>
      <c r="B3" s="1"/>
      <c r="C3" s="210"/>
      <c r="D3" s="1"/>
      <c r="E3" s="1"/>
      <c r="F3" s="210"/>
      <c r="G3" s="1"/>
      <c r="H3" s="3"/>
      <c r="I3" s="3"/>
      <c r="J3" s="3"/>
      <c r="K3" s="3"/>
    </row>
    <row r="4" spans="1:10" ht="12.75">
      <c r="A4" s="4"/>
      <c r="D4" s="6">
        <v>1736.5</v>
      </c>
      <c r="E4" s="5"/>
      <c r="G4" s="5">
        <v>10913.5</v>
      </c>
      <c r="H4" s="5"/>
      <c r="I4" s="5"/>
      <c r="J4" s="6">
        <f>SUM(D4:G4)</f>
        <v>12650</v>
      </c>
    </row>
    <row r="5" spans="1:11" ht="15" customHeight="1">
      <c r="A5" s="232" t="s">
        <v>57</v>
      </c>
      <c r="B5" s="232" t="s">
        <v>55</v>
      </c>
      <c r="C5" s="168" t="s">
        <v>0</v>
      </c>
      <c r="D5" s="9"/>
      <c r="E5" s="10"/>
      <c r="F5" s="168" t="s">
        <v>1</v>
      </c>
      <c r="G5" s="9"/>
      <c r="H5" s="10"/>
      <c r="I5" s="8" t="s">
        <v>2</v>
      </c>
      <c r="J5" s="9"/>
      <c r="K5" s="10"/>
    </row>
    <row r="6" spans="1:11" ht="33.75" customHeight="1">
      <c r="A6" s="233"/>
      <c r="B6" s="233"/>
      <c r="C6" s="169" t="s">
        <v>3</v>
      </c>
      <c r="D6" s="30" t="s">
        <v>4</v>
      </c>
      <c r="E6" s="30" t="s">
        <v>5</v>
      </c>
      <c r="F6" s="169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ht="15" thickBot="1">
      <c r="A7" s="239" t="s">
        <v>6</v>
      </c>
      <c r="B7" s="36" t="s">
        <v>7</v>
      </c>
      <c r="C7" s="84">
        <v>109</v>
      </c>
      <c r="D7" s="45">
        <f aca="true" t="shared" si="0" ref="D7:D36">C7*1000/$D$4</f>
        <v>62.76993953354449</v>
      </c>
      <c r="E7" s="45">
        <f aca="true" t="shared" si="1" ref="E7:E36">C7*100/C$36</f>
        <v>10.130111524163569</v>
      </c>
      <c r="F7" s="84">
        <v>343</v>
      </c>
      <c r="G7" s="45">
        <f aca="true" t="shared" si="2" ref="G7:G36">F7*1000/$G$4</f>
        <v>31.42896412699867</v>
      </c>
      <c r="H7" s="45">
        <f aca="true" t="shared" si="3" ref="H7:H36">F7*100/F$36</f>
        <v>7.2607959356477565</v>
      </c>
      <c r="I7" s="121">
        <f aca="true" t="shared" si="4" ref="I7:I36">C7+F7</f>
        <v>452</v>
      </c>
      <c r="J7" s="45">
        <f aca="true" t="shared" si="5" ref="J7:J36">I7*1000/$J$4</f>
        <v>35.73122529644269</v>
      </c>
      <c r="K7" s="45">
        <f aca="true" t="shared" si="6" ref="K7:K36">I7*100/I$36</f>
        <v>7.793103448275862</v>
      </c>
    </row>
    <row r="8" spans="1:11" ht="12.75">
      <c r="A8" s="240"/>
      <c r="B8" s="71" t="s">
        <v>8</v>
      </c>
      <c r="C8" s="198">
        <v>1</v>
      </c>
      <c r="D8" s="152">
        <f t="shared" si="0"/>
        <v>0.5758710048949035</v>
      </c>
      <c r="E8" s="152">
        <f t="shared" si="1"/>
        <v>0.09293680297397769</v>
      </c>
      <c r="F8" s="198"/>
      <c r="G8" s="152">
        <f t="shared" si="2"/>
        <v>0</v>
      </c>
      <c r="H8" s="152">
        <f t="shared" si="3"/>
        <v>0</v>
      </c>
      <c r="I8" s="139">
        <f t="shared" si="4"/>
        <v>1</v>
      </c>
      <c r="J8" s="152">
        <f t="shared" si="5"/>
        <v>0.07905138339920949</v>
      </c>
      <c r="K8" s="152">
        <f t="shared" si="6"/>
        <v>0.017241379310344827</v>
      </c>
    </row>
    <row r="9" spans="1:11" ht="16.5" customHeight="1" thickBot="1">
      <c r="A9" s="239" t="s">
        <v>9</v>
      </c>
      <c r="B9" s="36" t="s">
        <v>10</v>
      </c>
      <c r="C9" s="84">
        <v>3</v>
      </c>
      <c r="D9" s="45">
        <f t="shared" si="0"/>
        <v>1.7276130146847106</v>
      </c>
      <c r="E9" s="45">
        <f t="shared" si="1"/>
        <v>0.2788104089219331</v>
      </c>
      <c r="F9" s="84">
        <v>91</v>
      </c>
      <c r="G9" s="45">
        <f t="shared" si="2"/>
        <v>8.338296605122096</v>
      </c>
      <c r="H9" s="45">
        <f t="shared" si="3"/>
        <v>1.926333615580017</v>
      </c>
      <c r="I9" s="121">
        <f t="shared" si="4"/>
        <v>94</v>
      </c>
      <c r="J9" s="45">
        <f t="shared" si="5"/>
        <v>7.430830039525691</v>
      </c>
      <c r="K9" s="45">
        <f t="shared" si="6"/>
        <v>1.6206896551724137</v>
      </c>
    </row>
    <row r="10" spans="1:11" ht="12.75">
      <c r="A10" s="240"/>
      <c r="B10" s="71" t="s">
        <v>11</v>
      </c>
      <c r="C10" s="198"/>
      <c r="D10" s="152">
        <f t="shared" si="0"/>
        <v>0</v>
      </c>
      <c r="E10" s="152">
        <f t="shared" si="1"/>
        <v>0</v>
      </c>
      <c r="F10" s="198">
        <v>37</v>
      </c>
      <c r="G10" s="152">
        <f t="shared" si="2"/>
        <v>3.3902964218628306</v>
      </c>
      <c r="H10" s="152">
        <f t="shared" si="3"/>
        <v>0.7832345469940728</v>
      </c>
      <c r="I10" s="139">
        <f t="shared" si="4"/>
        <v>37</v>
      </c>
      <c r="J10" s="152">
        <f t="shared" si="5"/>
        <v>2.924901185770751</v>
      </c>
      <c r="K10" s="152">
        <f t="shared" si="6"/>
        <v>0.6379310344827587</v>
      </c>
    </row>
    <row r="11" spans="1:11" ht="15.75" customHeight="1">
      <c r="A11" s="16" t="s">
        <v>12</v>
      </c>
      <c r="B11" s="11" t="s">
        <v>13</v>
      </c>
      <c r="C11" s="63">
        <v>10</v>
      </c>
      <c r="D11" s="43">
        <f t="shared" si="0"/>
        <v>5.758710048949036</v>
      </c>
      <c r="E11" s="43">
        <f t="shared" si="1"/>
        <v>0.929368029739777</v>
      </c>
      <c r="F11" s="63">
        <v>11</v>
      </c>
      <c r="G11" s="43">
        <f t="shared" si="2"/>
        <v>1.0079259632565172</v>
      </c>
      <c r="H11" s="43">
        <f t="shared" si="3"/>
        <v>0.23285351397121085</v>
      </c>
      <c r="I11" s="122">
        <f t="shared" si="4"/>
        <v>21</v>
      </c>
      <c r="J11" s="43">
        <f t="shared" si="5"/>
        <v>1.6600790513833992</v>
      </c>
      <c r="K11" s="43">
        <f t="shared" si="6"/>
        <v>0.3620689655172414</v>
      </c>
    </row>
    <row r="12" spans="1:11" ht="24.75" customHeight="1" thickBot="1">
      <c r="A12" s="239" t="s">
        <v>14</v>
      </c>
      <c r="B12" s="36" t="s">
        <v>63</v>
      </c>
      <c r="C12" s="84">
        <v>3</v>
      </c>
      <c r="D12" s="178">
        <f t="shared" si="0"/>
        <v>1.7276130146847106</v>
      </c>
      <c r="E12" s="178">
        <f t="shared" si="1"/>
        <v>0.2788104089219331</v>
      </c>
      <c r="F12" s="84">
        <v>149</v>
      </c>
      <c r="G12" s="178">
        <f t="shared" si="2"/>
        <v>13.652815320474641</v>
      </c>
      <c r="H12" s="178">
        <f t="shared" si="3"/>
        <v>3.1541066892464014</v>
      </c>
      <c r="I12" s="121">
        <f t="shared" si="4"/>
        <v>152</v>
      </c>
      <c r="J12" s="178">
        <f t="shared" si="5"/>
        <v>12.015810276679842</v>
      </c>
      <c r="K12" s="178">
        <f t="shared" si="6"/>
        <v>2.6206896551724137</v>
      </c>
    </row>
    <row r="13" spans="1:11" ht="12.75">
      <c r="A13" s="240"/>
      <c r="B13" s="131" t="s">
        <v>16</v>
      </c>
      <c r="C13" s="198"/>
      <c r="D13" s="152">
        <f t="shared" si="0"/>
        <v>0</v>
      </c>
      <c r="E13" s="152">
        <f t="shared" si="1"/>
        <v>0</v>
      </c>
      <c r="F13" s="198">
        <v>107</v>
      </c>
      <c r="G13" s="152">
        <f t="shared" si="2"/>
        <v>9.804370733495212</v>
      </c>
      <c r="H13" s="152">
        <f t="shared" si="3"/>
        <v>2.265029635901778</v>
      </c>
      <c r="I13" s="139">
        <f t="shared" si="4"/>
        <v>107</v>
      </c>
      <c r="J13" s="152">
        <f t="shared" si="5"/>
        <v>8.458498023715414</v>
      </c>
      <c r="K13" s="152">
        <f t="shared" si="6"/>
        <v>1.8448275862068966</v>
      </c>
    </row>
    <row r="14" spans="1:11" ht="14.25">
      <c r="A14" s="14" t="s">
        <v>17</v>
      </c>
      <c r="B14" s="13" t="s">
        <v>18</v>
      </c>
      <c r="C14" s="63">
        <v>30</v>
      </c>
      <c r="D14" s="179">
        <f t="shared" si="0"/>
        <v>17.276130146847105</v>
      </c>
      <c r="E14" s="179">
        <f t="shared" si="1"/>
        <v>2.7881040892193307</v>
      </c>
      <c r="F14" s="63">
        <v>349</v>
      </c>
      <c r="G14" s="179">
        <f t="shared" si="2"/>
        <v>31.97874192513859</v>
      </c>
      <c r="H14" s="179">
        <f t="shared" si="3"/>
        <v>7.387806943268417</v>
      </c>
      <c r="I14" s="122">
        <f t="shared" si="4"/>
        <v>379</v>
      </c>
      <c r="J14" s="179">
        <f t="shared" si="5"/>
        <v>29.960474308300395</v>
      </c>
      <c r="K14" s="179">
        <f t="shared" si="6"/>
        <v>6.5344827586206895</v>
      </c>
    </row>
    <row r="15" spans="1:11" ht="14.25">
      <c r="A15" s="14" t="s">
        <v>19</v>
      </c>
      <c r="B15" s="13" t="s">
        <v>20</v>
      </c>
      <c r="C15" s="63">
        <v>25</v>
      </c>
      <c r="D15" s="179">
        <f t="shared" si="0"/>
        <v>14.396775122372588</v>
      </c>
      <c r="E15" s="179">
        <f t="shared" si="1"/>
        <v>2.323420074349442</v>
      </c>
      <c r="F15" s="63">
        <v>324</v>
      </c>
      <c r="G15" s="179">
        <f t="shared" si="2"/>
        <v>29.688001099555596</v>
      </c>
      <c r="H15" s="179">
        <f t="shared" si="3"/>
        <v>6.858594411515664</v>
      </c>
      <c r="I15" s="122">
        <f t="shared" si="4"/>
        <v>349</v>
      </c>
      <c r="J15" s="179">
        <f t="shared" si="5"/>
        <v>27.58893280632411</v>
      </c>
      <c r="K15" s="179">
        <f t="shared" si="6"/>
        <v>6.017241379310345</v>
      </c>
    </row>
    <row r="16" spans="1:11" ht="14.25">
      <c r="A16" s="16" t="s">
        <v>21</v>
      </c>
      <c r="B16" s="46" t="s">
        <v>22</v>
      </c>
      <c r="C16" s="63">
        <v>41</v>
      </c>
      <c r="D16" s="179">
        <f t="shared" si="0"/>
        <v>23.610711200691046</v>
      </c>
      <c r="E16" s="179">
        <f t="shared" si="1"/>
        <v>3.8104089219330857</v>
      </c>
      <c r="F16" s="63">
        <v>149</v>
      </c>
      <c r="G16" s="179">
        <f t="shared" si="2"/>
        <v>13.652815320474641</v>
      </c>
      <c r="H16" s="179">
        <f t="shared" si="3"/>
        <v>3.1541066892464014</v>
      </c>
      <c r="I16" s="122">
        <f t="shared" si="4"/>
        <v>190</v>
      </c>
      <c r="J16" s="179">
        <f t="shared" si="5"/>
        <v>15.019762845849803</v>
      </c>
      <c r="K16" s="179">
        <f t="shared" si="6"/>
        <v>3.2758620689655173</v>
      </c>
    </row>
    <row r="17" spans="1:11" ht="14.25">
      <c r="A17" s="14" t="s">
        <v>23</v>
      </c>
      <c r="B17" s="13" t="s">
        <v>24</v>
      </c>
      <c r="C17" s="63">
        <v>67</v>
      </c>
      <c r="D17" s="179">
        <f t="shared" si="0"/>
        <v>38.58335732795854</v>
      </c>
      <c r="E17" s="179">
        <f t="shared" si="1"/>
        <v>6.226765799256506</v>
      </c>
      <c r="F17" s="63">
        <v>298</v>
      </c>
      <c r="G17" s="179">
        <f t="shared" si="2"/>
        <v>27.305630640949282</v>
      </c>
      <c r="H17" s="179">
        <f t="shared" si="3"/>
        <v>6.308213378492803</v>
      </c>
      <c r="I17" s="122">
        <f t="shared" si="4"/>
        <v>365</v>
      </c>
      <c r="J17" s="179">
        <f t="shared" si="5"/>
        <v>28.85375494071146</v>
      </c>
      <c r="K17" s="179">
        <f t="shared" si="6"/>
        <v>6.293103448275862</v>
      </c>
    </row>
    <row r="18" spans="1:11" ht="18" customHeight="1" thickBot="1">
      <c r="A18" s="234" t="s">
        <v>25</v>
      </c>
      <c r="B18" s="74" t="s">
        <v>26</v>
      </c>
      <c r="C18" s="84">
        <v>2</v>
      </c>
      <c r="D18" s="178">
        <f t="shared" si="0"/>
        <v>1.151742009789807</v>
      </c>
      <c r="E18" s="178">
        <f t="shared" si="1"/>
        <v>0.18587360594795538</v>
      </c>
      <c r="F18" s="84">
        <v>1022</v>
      </c>
      <c r="G18" s="178">
        <f t="shared" si="2"/>
        <v>93.64548494983278</v>
      </c>
      <c r="H18" s="178">
        <f t="shared" si="3"/>
        <v>21.6342082980525</v>
      </c>
      <c r="I18" s="121">
        <f t="shared" si="4"/>
        <v>1024</v>
      </c>
      <c r="J18" s="178">
        <f t="shared" si="5"/>
        <v>80.94861660079052</v>
      </c>
      <c r="K18" s="178">
        <f t="shared" si="6"/>
        <v>17.655172413793103</v>
      </c>
    </row>
    <row r="19" spans="1:11" ht="12.75">
      <c r="A19" s="235"/>
      <c r="B19" s="71" t="s">
        <v>27</v>
      </c>
      <c r="C19" s="198"/>
      <c r="D19" s="152">
        <f t="shared" si="0"/>
        <v>0</v>
      </c>
      <c r="E19" s="152">
        <f t="shared" si="1"/>
        <v>0</v>
      </c>
      <c r="F19" s="198">
        <v>672</v>
      </c>
      <c r="G19" s="152">
        <f t="shared" si="2"/>
        <v>61.57511339167087</v>
      </c>
      <c r="H19" s="152">
        <f t="shared" si="3"/>
        <v>14.22523285351397</v>
      </c>
      <c r="I19" s="139">
        <f t="shared" si="4"/>
        <v>672</v>
      </c>
      <c r="J19" s="152">
        <f t="shared" si="5"/>
        <v>53.12252964426877</v>
      </c>
      <c r="K19" s="152">
        <f t="shared" si="6"/>
        <v>11.586206896551724</v>
      </c>
    </row>
    <row r="20" spans="1:11" ht="12.75">
      <c r="A20" s="235"/>
      <c r="B20" s="132" t="s">
        <v>56</v>
      </c>
      <c r="C20" s="202"/>
      <c r="D20" s="151">
        <f t="shared" si="0"/>
        <v>0</v>
      </c>
      <c r="E20" s="151">
        <f t="shared" si="1"/>
        <v>0</v>
      </c>
      <c r="F20" s="202">
        <v>89</v>
      </c>
      <c r="G20" s="151">
        <f t="shared" si="2"/>
        <v>8.155037339075458</v>
      </c>
      <c r="H20" s="151">
        <f t="shared" si="3"/>
        <v>1.8839966130397967</v>
      </c>
      <c r="I20" s="136">
        <f t="shared" si="4"/>
        <v>89</v>
      </c>
      <c r="J20" s="151">
        <f t="shared" si="5"/>
        <v>7.0355731225296445</v>
      </c>
      <c r="K20" s="151">
        <f t="shared" si="6"/>
        <v>1.5344827586206897</v>
      </c>
    </row>
    <row r="21" spans="1:11" ht="12.75">
      <c r="A21" s="236"/>
      <c r="B21" s="133" t="s">
        <v>28</v>
      </c>
      <c r="C21" s="202"/>
      <c r="D21" s="151">
        <f t="shared" si="0"/>
        <v>0</v>
      </c>
      <c r="E21" s="151">
        <f t="shared" si="1"/>
        <v>0</v>
      </c>
      <c r="F21" s="202">
        <v>93</v>
      </c>
      <c r="G21" s="151">
        <f t="shared" si="2"/>
        <v>8.521555871168736</v>
      </c>
      <c r="H21" s="151">
        <f t="shared" si="3"/>
        <v>1.9686706181202371</v>
      </c>
      <c r="I21" s="136">
        <f t="shared" si="4"/>
        <v>93</v>
      </c>
      <c r="J21" s="151">
        <f t="shared" si="5"/>
        <v>7.351778656126482</v>
      </c>
      <c r="K21" s="151">
        <f t="shared" si="6"/>
        <v>1.603448275862069</v>
      </c>
    </row>
    <row r="22" spans="1:11" ht="17.25" customHeight="1" thickBot="1">
      <c r="A22" s="234" t="s">
        <v>29</v>
      </c>
      <c r="B22" s="74" t="s">
        <v>30</v>
      </c>
      <c r="C22" s="84">
        <v>502</v>
      </c>
      <c r="D22" s="178">
        <f t="shared" si="0"/>
        <v>289.0872444572416</v>
      </c>
      <c r="E22" s="178">
        <f t="shared" si="1"/>
        <v>46.6542750929368</v>
      </c>
      <c r="F22" s="84">
        <v>442</v>
      </c>
      <c r="G22" s="178">
        <f t="shared" si="2"/>
        <v>40.50029779630733</v>
      </c>
      <c r="H22" s="178">
        <f t="shared" si="3"/>
        <v>9.356477561388653</v>
      </c>
      <c r="I22" s="121">
        <f t="shared" si="4"/>
        <v>944</v>
      </c>
      <c r="J22" s="178">
        <f t="shared" si="5"/>
        <v>74.62450592885375</v>
      </c>
      <c r="K22" s="178">
        <f t="shared" si="6"/>
        <v>16.275862068965516</v>
      </c>
    </row>
    <row r="23" spans="1:11" ht="12.75">
      <c r="A23" s="235"/>
      <c r="B23" s="71" t="s">
        <v>31</v>
      </c>
      <c r="C23" s="198">
        <v>73</v>
      </c>
      <c r="D23" s="152">
        <f t="shared" si="0"/>
        <v>42.03858335732796</v>
      </c>
      <c r="E23" s="152">
        <f t="shared" si="1"/>
        <v>6.784386617100372</v>
      </c>
      <c r="F23" s="198">
        <v>103</v>
      </c>
      <c r="G23" s="152">
        <f t="shared" si="2"/>
        <v>9.437852201401933</v>
      </c>
      <c r="H23" s="152">
        <f t="shared" si="3"/>
        <v>2.180355630821338</v>
      </c>
      <c r="I23" s="139">
        <f t="shared" si="4"/>
        <v>176</v>
      </c>
      <c r="J23" s="152">
        <f t="shared" si="5"/>
        <v>13.91304347826087</v>
      </c>
      <c r="K23" s="152">
        <f t="shared" si="6"/>
        <v>3.0344827586206895</v>
      </c>
    </row>
    <row r="24" spans="1:11" ht="12.75">
      <c r="A24" s="235"/>
      <c r="B24" s="134" t="s">
        <v>53</v>
      </c>
      <c r="C24" s="202">
        <v>58</v>
      </c>
      <c r="D24" s="151">
        <f t="shared" si="0"/>
        <v>33.400518283904404</v>
      </c>
      <c r="E24" s="151">
        <f t="shared" si="1"/>
        <v>5.390334572490707</v>
      </c>
      <c r="F24" s="202">
        <v>32</v>
      </c>
      <c r="G24" s="151">
        <f t="shared" si="2"/>
        <v>2.9321482567462316</v>
      </c>
      <c r="H24" s="151">
        <f t="shared" si="3"/>
        <v>0.6773920406435224</v>
      </c>
      <c r="I24" s="136">
        <f t="shared" si="4"/>
        <v>90</v>
      </c>
      <c r="J24" s="151">
        <f t="shared" si="5"/>
        <v>7.1146245059288535</v>
      </c>
      <c r="K24" s="151">
        <f t="shared" si="6"/>
        <v>1.5517241379310345</v>
      </c>
    </row>
    <row r="25" spans="1:11" ht="12.75">
      <c r="A25" s="236"/>
      <c r="B25" s="134" t="s">
        <v>54</v>
      </c>
      <c r="C25" s="202">
        <v>132</v>
      </c>
      <c r="D25" s="151">
        <f t="shared" si="0"/>
        <v>76.01497264612726</v>
      </c>
      <c r="E25" s="151">
        <f t="shared" si="1"/>
        <v>12.267657992565056</v>
      </c>
      <c r="F25" s="202">
        <v>80</v>
      </c>
      <c r="G25" s="151">
        <f t="shared" si="2"/>
        <v>7.33037064186558</v>
      </c>
      <c r="H25" s="151">
        <f t="shared" si="3"/>
        <v>1.6934801016088061</v>
      </c>
      <c r="I25" s="136">
        <f t="shared" si="4"/>
        <v>212</v>
      </c>
      <c r="J25" s="151">
        <f t="shared" si="5"/>
        <v>16.75889328063241</v>
      </c>
      <c r="K25" s="151">
        <f t="shared" si="6"/>
        <v>3.6551724137931036</v>
      </c>
    </row>
    <row r="26" spans="1:11" ht="14.25" customHeight="1">
      <c r="A26" s="16" t="s">
        <v>32</v>
      </c>
      <c r="B26" s="11" t="s">
        <v>33</v>
      </c>
      <c r="C26" s="63">
        <v>28</v>
      </c>
      <c r="D26" s="179">
        <f t="shared" si="0"/>
        <v>16.1243881370573</v>
      </c>
      <c r="E26" s="179">
        <f t="shared" si="1"/>
        <v>2.6022304832713754</v>
      </c>
      <c r="F26" s="63">
        <v>242</v>
      </c>
      <c r="G26" s="179">
        <f t="shared" si="2"/>
        <v>22.174371191643377</v>
      </c>
      <c r="H26" s="179">
        <f t="shared" si="3"/>
        <v>5.122777307366638</v>
      </c>
      <c r="I26" s="122">
        <f t="shared" si="4"/>
        <v>270</v>
      </c>
      <c r="J26" s="179">
        <f t="shared" si="5"/>
        <v>21.343873517786562</v>
      </c>
      <c r="K26" s="179">
        <f t="shared" si="6"/>
        <v>4.655172413793103</v>
      </c>
    </row>
    <row r="27" spans="1:11" ht="15.75" customHeight="1">
      <c r="A27" s="16" t="s">
        <v>34</v>
      </c>
      <c r="B27" s="11" t="s">
        <v>35</v>
      </c>
      <c r="C27" s="63">
        <v>72</v>
      </c>
      <c r="D27" s="179">
        <f t="shared" si="0"/>
        <v>41.46271235243306</v>
      </c>
      <c r="E27" s="179">
        <f t="shared" si="1"/>
        <v>6.691449814126394</v>
      </c>
      <c r="F27" s="63">
        <v>159</v>
      </c>
      <c r="G27" s="179">
        <f t="shared" si="2"/>
        <v>14.569111650707839</v>
      </c>
      <c r="H27" s="179">
        <f t="shared" si="3"/>
        <v>3.365791701947502</v>
      </c>
      <c r="I27" s="122">
        <f t="shared" si="4"/>
        <v>231</v>
      </c>
      <c r="J27" s="179">
        <f t="shared" si="5"/>
        <v>18.26086956521739</v>
      </c>
      <c r="K27" s="179">
        <f t="shared" si="6"/>
        <v>3.9827586206896552</v>
      </c>
    </row>
    <row r="28" spans="1:11" ht="16.5" customHeight="1">
      <c r="A28" s="16" t="s">
        <v>36</v>
      </c>
      <c r="B28" s="11" t="s">
        <v>66</v>
      </c>
      <c r="C28" s="63">
        <v>8</v>
      </c>
      <c r="D28" s="179">
        <f t="shared" si="0"/>
        <v>4.606968039159228</v>
      </c>
      <c r="E28" s="179">
        <f t="shared" si="1"/>
        <v>0.7434944237918215</v>
      </c>
      <c r="F28" s="63">
        <v>235</v>
      </c>
      <c r="G28" s="179">
        <f t="shared" si="2"/>
        <v>21.53296376048014</v>
      </c>
      <c r="H28" s="179">
        <f t="shared" si="3"/>
        <v>4.974597798475868</v>
      </c>
      <c r="I28" s="122">
        <f t="shared" si="4"/>
        <v>243</v>
      </c>
      <c r="J28" s="179">
        <f t="shared" si="5"/>
        <v>19.209486166007906</v>
      </c>
      <c r="K28" s="179">
        <f t="shared" si="6"/>
        <v>4.189655172413793</v>
      </c>
    </row>
    <row r="29" spans="1:11" ht="17.25" customHeight="1" thickBot="1">
      <c r="A29" s="239" t="s">
        <v>38</v>
      </c>
      <c r="B29" s="74" t="s">
        <v>39</v>
      </c>
      <c r="C29" s="84">
        <v>40</v>
      </c>
      <c r="D29" s="178">
        <f t="shared" si="0"/>
        <v>23.034840195796143</v>
      </c>
      <c r="E29" s="178">
        <f t="shared" si="1"/>
        <v>3.717472118959108</v>
      </c>
      <c r="F29" s="84">
        <v>598</v>
      </c>
      <c r="G29" s="178">
        <f t="shared" si="2"/>
        <v>54.794520547945204</v>
      </c>
      <c r="H29" s="178">
        <f t="shared" si="3"/>
        <v>12.658763759525826</v>
      </c>
      <c r="I29" s="121">
        <f t="shared" si="4"/>
        <v>638</v>
      </c>
      <c r="J29" s="178">
        <f t="shared" si="5"/>
        <v>50.43478260869565</v>
      </c>
      <c r="K29" s="178">
        <f t="shared" si="6"/>
        <v>11</v>
      </c>
    </row>
    <row r="30" spans="1:11" ht="14.25" customHeight="1">
      <c r="A30" s="240"/>
      <c r="B30" s="131" t="s">
        <v>40</v>
      </c>
      <c r="C30" s="198">
        <v>21</v>
      </c>
      <c r="D30" s="152">
        <f t="shared" si="0"/>
        <v>12.093291102792975</v>
      </c>
      <c r="E30" s="152">
        <f t="shared" si="1"/>
        <v>1.9516728624535316</v>
      </c>
      <c r="F30" s="198">
        <v>190</v>
      </c>
      <c r="G30" s="152">
        <f t="shared" si="2"/>
        <v>17.40963027443075</v>
      </c>
      <c r="H30" s="152">
        <f t="shared" si="3"/>
        <v>4.022015241320914</v>
      </c>
      <c r="I30" s="139">
        <f t="shared" si="4"/>
        <v>211</v>
      </c>
      <c r="J30" s="152">
        <f t="shared" si="5"/>
        <v>16.679841897233203</v>
      </c>
      <c r="K30" s="152">
        <f t="shared" si="6"/>
        <v>3.6379310344827585</v>
      </c>
    </row>
    <row r="31" spans="1:11" ht="14.25">
      <c r="A31" s="16" t="s">
        <v>41</v>
      </c>
      <c r="B31" s="11" t="s">
        <v>42</v>
      </c>
      <c r="C31" s="63">
        <v>1</v>
      </c>
      <c r="D31" s="179">
        <f t="shared" si="0"/>
        <v>0.5758710048949035</v>
      </c>
      <c r="E31" s="179">
        <f t="shared" si="1"/>
        <v>0.09293680297397769</v>
      </c>
      <c r="F31" s="63">
        <v>19</v>
      </c>
      <c r="G31" s="179">
        <f t="shared" si="2"/>
        <v>1.7409630274430752</v>
      </c>
      <c r="H31" s="179">
        <f t="shared" si="3"/>
        <v>0.4022015241320914</v>
      </c>
      <c r="I31" s="122">
        <f t="shared" si="4"/>
        <v>20</v>
      </c>
      <c r="J31" s="179">
        <f t="shared" si="5"/>
        <v>1.5810276679841897</v>
      </c>
      <c r="K31" s="179">
        <f t="shared" si="6"/>
        <v>0.3448275862068966</v>
      </c>
    </row>
    <row r="32" spans="1:11" ht="14.25">
      <c r="A32" s="16" t="s">
        <v>43</v>
      </c>
      <c r="B32" s="11" t="s">
        <v>44</v>
      </c>
      <c r="C32" s="63">
        <v>1</v>
      </c>
      <c r="D32" s="179">
        <f t="shared" si="0"/>
        <v>0.5758710048949035</v>
      </c>
      <c r="E32" s="179">
        <f t="shared" si="1"/>
        <v>0.09293680297397769</v>
      </c>
      <c r="F32" s="63"/>
      <c r="G32" s="179">
        <f t="shared" si="2"/>
        <v>0</v>
      </c>
      <c r="H32" s="179">
        <f t="shared" si="3"/>
        <v>0</v>
      </c>
      <c r="I32" s="122">
        <f t="shared" si="4"/>
        <v>1</v>
      </c>
      <c r="J32" s="179">
        <f t="shared" si="5"/>
        <v>0.07905138339920949</v>
      </c>
      <c r="K32" s="179">
        <f t="shared" si="6"/>
        <v>0.017241379310344827</v>
      </c>
    </row>
    <row r="33" spans="1:11" ht="14.25">
      <c r="A33" s="16" t="s">
        <v>45</v>
      </c>
      <c r="B33" s="11" t="s">
        <v>46</v>
      </c>
      <c r="C33" s="63">
        <v>7</v>
      </c>
      <c r="D33" s="179">
        <f t="shared" si="0"/>
        <v>4.031097034264325</v>
      </c>
      <c r="E33" s="179">
        <f t="shared" si="1"/>
        <v>0.6505576208178439</v>
      </c>
      <c r="F33" s="63"/>
      <c r="G33" s="179">
        <f t="shared" si="2"/>
        <v>0</v>
      </c>
      <c r="H33" s="179">
        <f t="shared" si="3"/>
        <v>0</v>
      </c>
      <c r="I33" s="122">
        <f t="shared" si="4"/>
        <v>7</v>
      </c>
      <c r="J33" s="179">
        <f t="shared" si="5"/>
        <v>0.5533596837944664</v>
      </c>
      <c r="K33" s="179">
        <f t="shared" si="6"/>
        <v>0.1206896551724138</v>
      </c>
    </row>
    <row r="34" spans="1:11" ht="14.25">
      <c r="A34" s="16" t="s">
        <v>47</v>
      </c>
      <c r="B34" s="11" t="s">
        <v>48</v>
      </c>
      <c r="C34" s="63">
        <v>85</v>
      </c>
      <c r="D34" s="179">
        <f t="shared" si="0"/>
        <v>48.9490354160668</v>
      </c>
      <c r="E34" s="179">
        <f t="shared" si="1"/>
        <v>7.899628252788104</v>
      </c>
      <c r="F34" s="63">
        <v>80</v>
      </c>
      <c r="G34" s="179">
        <f t="shared" si="2"/>
        <v>7.33037064186558</v>
      </c>
      <c r="H34" s="179">
        <f t="shared" si="3"/>
        <v>1.6934801016088061</v>
      </c>
      <c r="I34" s="122">
        <f t="shared" si="4"/>
        <v>165</v>
      </c>
      <c r="J34" s="179">
        <f t="shared" si="5"/>
        <v>13.043478260869565</v>
      </c>
      <c r="K34" s="179">
        <f t="shared" si="6"/>
        <v>2.8448275862068964</v>
      </c>
    </row>
    <row r="35" spans="1:11" ht="15" thickBot="1">
      <c r="A35" s="35" t="s">
        <v>49</v>
      </c>
      <c r="B35" s="36" t="s">
        <v>50</v>
      </c>
      <c r="C35" s="84">
        <v>42</v>
      </c>
      <c r="D35" s="178">
        <f t="shared" si="0"/>
        <v>24.18658220558595</v>
      </c>
      <c r="E35" s="178">
        <f t="shared" si="1"/>
        <v>3.903345724907063</v>
      </c>
      <c r="F35" s="84">
        <v>213</v>
      </c>
      <c r="G35" s="178">
        <f t="shared" si="2"/>
        <v>19.517111833967103</v>
      </c>
      <c r="H35" s="178">
        <f t="shared" si="3"/>
        <v>4.508890770533446</v>
      </c>
      <c r="I35" s="121">
        <f t="shared" si="4"/>
        <v>255</v>
      </c>
      <c r="J35" s="178">
        <f t="shared" si="5"/>
        <v>20.158102766798418</v>
      </c>
      <c r="K35" s="178">
        <f t="shared" si="6"/>
        <v>4.396551724137931</v>
      </c>
    </row>
    <row r="36" spans="1:11" ht="15">
      <c r="A36" s="269" t="s">
        <v>51</v>
      </c>
      <c r="B36" s="270"/>
      <c r="C36" s="209">
        <f>C7+C9+C11+C12+SUM(C14:C18)+C22+SUM(C26:C29)+SUM(C31:C35)</f>
        <v>1076</v>
      </c>
      <c r="D36" s="44">
        <f t="shared" si="0"/>
        <v>619.6372012669162</v>
      </c>
      <c r="E36" s="44">
        <f t="shared" si="1"/>
        <v>100</v>
      </c>
      <c r="F36" s="209">
        <f>F7+F9+F11+F12+SUM(F14:F18)+F22+SUM(F26:F29)+SUM(F31:F35)</f>
        <v>4724</v>
      </c>
      <c r="G36" s="44">
        <f t="shared" si="2"/>
        <v>432.85838640216247</v>
      </c>
      <c r="H36" s="44">
        <f t="shared" si="3"/>
        <v>100</v>
      </c>
      <c r="I36" s="167">
        <f t="shared" si="4"/>
        <v>5800</v>
      </c>
      <c r="J36" s="44">
        <f t="shared" si="5"/>
        <v>458.498023715415</v>
      </c>
      <c r="K36" s="44">
        <f t="shared" si="6"/>
        <v>100</v>
      </c>
    </row>
    <row r="37" ht="12.75">
      <c r="B37" s="223"/>
    </row>
  </sheetData>
  <mergeCells count="10">
    <mergeCell ref="A22:A25"/>
    <mergeCell ref="A29:A30"/>
    <mergeCell ref="A2:K2"/>
    <mergeCell ref="A36:B36"/>
    <mergeCell ref="A5:A6"/>
    <mergeCell ref="B5:B6"/>
    <mergeCell ref="A7:A8"/>
    <mergeCell ref="A9:A10"/>
    <mergeCell ref="A12:A13"/>
    <mergeCell ref="A18:A21"/>
  </mergeCells>
  <printOptions horizontalCentered="1" verticalCentered="1"/>
  <pageMargins left="0.75" right="0.75" top="0.17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K39"/>
  <sheetViews>
    <sheetView zoomScale="75" zoomScaleNormal="75" workbookViewId="0" topLeftCell="A1">
      <selection activeCell="J4" sqref="J4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10.421875" style="5" customWidth="1"/>
    <col min="4" max="4" width="9.421875" style="0" customWidth="1"/>
    <col min="6" max="6" width="11.57421875" style="5" customWidth="1"/>
    <col min="7" max="7" width="9.421875" style="0" customWidth="1"/>
    <col min="9" max="9" width="10.57421875" style="5" customWidth="1"/>
    <col min="10" max="10" width="9.28125" style="0" customWidth="1"/>
    <col min="11" max="11" width="8.00390625" style="0" customWidth="1"/>
  </cols>
  <sheetData>
    <row r="1" ht="10.5" customHeight="1"/>
    <row r="2" spans="1:11" ht="12.75">
      <c r="A2" s="231" t="s">
        <v>74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9.75" customHeight="1">
      <c r="A3" s="1"/>
      <c r="B3" s="1"/>
      <c r="C3" s="210"/>
      <c r="D3" s="1"/>
      <c r="E3" s="1"/>
      <c r="F3" s="210"/>
      <c r="G3" s="1"/>
      <c r="H3" s="3"/>
      <c r="I3" s="171"/>
      <c r="J3" s="3"/>
      <c r="K3" s="3"/>
    </row>
    <row r="4" spans="1:10" ht="11.25" customHeight="1">
      <c r="A4" s="4"/>
      <c r="D4" s="6">
        <v>3386.5</v>
      </c>
      <c r="E4" s="5"/>
      <c r="G4" s="5">
        <v>18895</v>
      </c>
      <c r="H4" s="5"/>
      <c r="J4" s="6">
        <f>SUM(D4:G4)</f>
        <v>22281.5</v>
      </c>
    </row>
    <row r="5" spans="1:11" ht="12.75">
      <c r="A5" s="271" t="s">
        <v>57</v>
      </c>
      <c r="B5" s="232" t="s">
        <v>55</v>
      </c>
      <c r="C5" s="168" t="s">
        <v>0</v>
      </c>
      <c r="D5" s="9"/>
      <c r="E5" s="10"/>
      <c r="F5" s="168" t="s">
        <v>1</v>
      </c>
      <c r="G5" s="9"/>
      <c r="H5" s="10"/>
      <c r="I5" s="168" t="s">
        <v>2</v>
      </c>
      <c r="J5" s="9"/>
      <c r="K5" s="10"/>
    </row>
    <row r="6" spans="1:11" ht="27" customHeight="1">
      <c r="A6" s="272"/>
      <c r="B6" s="233"/>
      <c r="C6" s="169" t="s">
        <v>3</v>
      </c>
      <c r="D6" s="30" t="s">
        <v>4</v>
      </c>
      <c r="E6" s="30" t="s">
        <v>5</v>
      </c>
      <c r="F6" s="169" t="s">
        <v>3</v>
      </c>
      <c r="G6" s="30" t="s">
        <v>4</v>
      </c>
      <c r="H6" s="30" t="s">
        <v>5</v>
      </c>
      <c r="I6" s="169" t="s">
        <v>3</v>
      </c>
      <c r="J6" s="30" t="s">
        <v>4</v>
      </c>
      <c r="K6" s="30" t="s">
        <v>5</v>
      </c>
    </row>
    <row r="7" spans="1:11" ht="16.5" customHeight="1" thickBot="1">
      <c r="A7" s="239" t="s">
        <v>6</v>
      </c>
      <c r="B7" s="36" t="s">
        <v>7</v>
      </c>
      <c r="C7" s="84">
        <v>3310</v>
      </c>
      <c r="D7" s="62">
        <f aca="true" t="shared" si="0" ref="D7:D36">C7*1000/$D$4</f>
        <v>977.4103056252768</v>
      </c>
      <c r="E7" s="62">
        <f aca="true" t="shared" si="1" ref="E7:E36">C7*100/C$36</f>
        <v>17.548510232212916</v>
      </c>
      <c r="F7" s="84">
        <v>1391</v>
      </c>
      <c r="G7" s="62">
        <f aca="true" t="shared" si="2" ref="G7:G36">F7*1000/$G$4</f>
        <v>73.61735908970627</v>
      </c>
      <c r="H7" s="62">
        <f aca="true" t="shared" si="3" ref="H7:H36">F7*100/F$36</f>
        <v>2.8055101752687523</v>
      </c>
      <c r="I7" s="84">
        <f aca="true" t="shared" si="4" ref="I7:I35">C7+F7</f>
        <v>4701</v>
      </c>
      <c r="J7" s="62">
        <f aca="true" t="shared" si="5" ref="J7:J36">I7*1000/$J$4</f>
        <v>210.9822049682472</v>
      </c>
      <c r="K7" s="62">
        <f aca="true" t="shared" si="6" ref="K7:K36">I7*100/I$36</f>
        <v>6.868489107724676</v>
      </c>
    </row>
    <row r="8" spans="1:11" ht="12.75" customHeight="1">
      <c r="A8" s="240"/>
      <c r="B8" s="159" t="s">
        <v>8</v>
      </c>
      <c r="C8" s="201">
        <v>374</v>
      </c>
      <c r="D8" s="160">
        <f t="shared" si="0"/>
        <v>110.43850583197992</v>
      </c>
      <c r="E8" s="160">
        <f t="shared" si="1"/>
        <v>1.9828226062983776</v>
      </c>
      <c r="F8" s="201">
        <v>84</v>
      </c>
      <c r="G8" s="160">
        <f t="shared" si="2"/>
        <v>4.445620534532945</v>
      </c>
      <c r="H8" s="160">
        <f t="shared" si="3"/>
        <v>0.16941973739940702</v>
      </c>
      <c r="I8" s="92">
        <f t="shared" si="4"/>
        <v>458</v>
      </c>
      <c r="J8" s="160">
        <f t="shared" si="5"/>
        <v>20.555169086461863</v>
      </c>
      <c r="K8" s="160">
        <f t="shared" si="6"/>
        <v>0.6691699662492877</v>
      </c>
    </row>
    <row r="9" spans="1:11" ht="17.25" customHeight="1" thickBot="1">
      <c r="A9" s="239" t="s">
        <v>9</v>
      </c>
      <c r="B9" s="36" t="s">
        <v>10</v>
      </c>
      <c r="C9" s="84">
        <v>24</v>
      </c>
      <c r="D9" s="62">
        <f t="shared" si="0"/>
        <v>7.08696294108962</v>
      </c>
      <c r="E9" s="62">
        <f t="shared" si="1"/>
        <v>0.12723995334535043</v>
      </c>
      <c r="F9" s="84">
        <v>673</v>
      </c>
      <c r="G9" s="56">
        <f t="shared" si="2"/>
        <v>35.617888330246096</v>
      </c>
      <c r="H9" s="62">
        <f t="shared" si="3"/>
        <v>1.3573748008309634</v>
      </c>
      <c r="I9" s="84">
        <f t="shared" si="4"/>
        <v>697</v>
      </c>
      <c r="J9" s="62">
        <f t="shared" si="5"/>
        <v>31.281556448174495</v>
      </c>
      <c r="K9" s="62">
        <f t="shared" si="6"/>
        <v>1.0183656473269729</v>
      </c>
    </row>
    <row r="10" spans="1:11" ht="11.25" customHeight="1">
      <c r="A10" s="240"/>
      <c r="B10" s="159" t="s">
        <v>11</v>
      </c>
      <c r="C10" s="203"/>
      <c r="D10" s="94">
        <f t="shared" si="0"/>
        <v>0</v>
      </c>
      <c r="E10" s="94">
        <f t="shared" si="1"/>
        <v>0</v>
      </c>
      <c r="F10" s="203">
        <v>342</v>
      </c>
      <c r="G10" s="94">
        <f t="shared" si="2"/>
        <v>18.100026462026992</v>
      </c>
      <c r="H10" s="94">
        <f t="shared" si="3"/>
        <v>0.6897803594118714</v>
      </c>
      <c r="I10" s="90">
        <f t="shared" si="4"/>
        <v>342</v>
      </c>
      <c r="J10" s="94">
        <f t="shared" si="5"/>
        <v>15.349056392074143</v>
      </c>
      <c r="K10" s="94">
        <f t="shared" si="6"/>
        <v>0.4996858699940096</v>
      </c>
    </row>
    <row r="11" spans="1:11" ht="17.25" customHeight="1" thickBot="1">
      <c r="A11" s="16" t="s">
        <v>12</v>
      </c>
      <c r="B11" s="36" t="s">
        <v>13</v>
      </c>
      <c r="C11" s="84">
        <v>49</v>
      </c>
      <c r="D11" s="62">
        <f t="shared" si="0"/>
        <v>14.469216004724641</v>
      </c>
      <c r="E11" s="62">
        <f t="shared" si="1"/>
        <v>0.25978157141342384</v>
      </c>
      <c r="F11" s="84">
        <v>88</v>
      </c>
      <c r="G11" s="62">
        <f t="shared" si="2"/>
        <v>4.657316750463085</v>
      </c>
      <c r="H11" s="62">
        <f t="shared" si="3"/>
        <v>0.17748734394223595</v>
      </c>
      <c r="I11" s="84">
        <f t="shared" si="4"/>
        <v>137</v>
      </c>
      <c r="J11" s="62">
        <f t="shared" si="5"/>
        <v>6.148598613199291</v>
      </c>
      <c r="K11" s="62">
        <f t="shared" si="6"/>
        <v>0.20016656195666466</v>
      </c>
    </row>
    <row r="12" spans="1:11" ht="26.25" thickBot="1">
      <c r="A12" s="239" t="s">
        <v>14</v>
      </c>
      <c r="B12" s="141" t="s">
        <v>63</v>
      </c>
      <c r="C12" s="172">
        <v>49</v>
      </c>
      <c r="D12" s="177">
        <f t="shared" si="0"/>
        <v>14.469216004724641</v>
      </c>
      <c r="E12" s="177">
        <f t="shared" si="1"/>
        <v>0.25978157141342384</v>
      </c>
      <c r="F12" s="172">
        <v>3163</v>
      </c>
      <c r="G12" s="177">
        <f t="shared" si="2"/>
        <v>167.3987827467584</v>
      </c>
      <c r="H12" s="177">
        <f t="shared" si="3"/>
        <v>6.379459873741958</v>
      </c>
      <c r="I12" s="172">
        <f t="shared" si="4"/>
        <v>3212</v>
      </c>
      <c r="J12" s="177">
        <f t="shared" si="5"/>
        <v>144.15546529632206</v>
      </c>
      <c r="K12" s="177">
        <f t="shared" si="6"/>
        <v>4.692956182516839</v>
      </c>
    </row>
    <row r="13" spans="1:11" ht="12" customHeight="1">
      <c r="A13" s="240"/>
      <c r="B13" s="173" t="s">
        <v>16</v>
      </c>
      <c r="C13" s="203">
        <v>7</v>
      </c>
      <c r="D13" s="94">
        <f t="shared" si="0"/>
        <v>2.067030857817806</v>
      </c>
      <c r="E13" s="94">
        <f t="shared" si="1"/>
        <v>0.03711165305906054</v>
      </c>
      <c r="F13" s="203">
        <v>1971</v>
      </c>
      <c r="G13" s="94">
        <f t="shared" si="2"/>
        <v>104.31331039957661</v>
      </c>
      <c r="H13" s="94">
        <f t="shared" si="3"/>
        <v>3.9753131239789434</v>
      </c>
      <c r="I13" s="90">
        <f t="shared" si="4"/>
        <v>1978</v>
      </c>
      <c r="J13" s="94">
        <f t="shared" si="5"/>
        <v>88.77319749568028</v>
      </c>
      <c r="K13" s="94">
        <f t="shared" si="6"/>
        <v>2.8899960551115527</v>
      </c>
    </row>
    <row r="14" spans="1:11" ht="14.25" customHeight="1">
      <c r="A14" s="14" t="s">
        <v>17</v>
      </c>
      <c r="B14" s="13" t="s">
        <v>18</v>
      </c>
      <c r="C14" s="63">
        <v>217</v>
      </c>
      <c r="D14" s="20">
        <f t="shared" si="0"/>
        <v>64.07795659235198</v>
      </c>
      <c r="E14" s="20">
        <f t="shared" si="1"/>
        <v>1.1504612448308769</v>
      </c>
      <c r="F14" s="63">
        <v>1644</v>
      </c>
      <c r="G14" s="20">
        <f t="shared" si="2"/>
        <v>87.00714474728764</v>
      </c>
      <c r="H14" s="20">
        <f t="shared" si="3"/>
        <v>3.3157862891026806</v>
      </c>
      <c r="I14" s="63">
        <f t="shared" si="4"/>
        <v>1861</v>
      </c>
      <c r="J14" s="20">
        <f t="shared" si="5"/>
        <v>83.52220451944439</v>
      </c>
      <c r="K14" s="20">
        <f t="shared" si="6"/>
        <v>2.7190508890609704</v>
      </c>
    </row>
    <row r="15" spans="1:11" ht="14.25">
      <c r="A15" s="14" t="s">
        <v>19</v>
      </c>
      <c r="B15" s="13" t="s">
        <v>20</v>
      </c>
      <c r="C15" s="63">
        <v>257</v>
      </c>
      <c r="D15" s="20">
        <f t="shared" si="0"/>
        <v>75.88956149416802</v>
      </c>
      <c r="E15" s="20">
        <f t="shared" si="1"/>
        <v>1.3625278337397944</v>
      </c>
      <c r="F15" s="63">
        <v>2965</v>
      </c>
      <c r="G15" s="20">
        <f t="shared" si="2"/>
        <v>156.91982005821646</v>
      </c>
      <c r="H15" s="20">
        <f t="shared" si="3"/>
        <v>5.980113349871926</v>
      </c>
      <c r="I15" s="63">
        <f t="shared" si="4"/>
        <v>3222</v>
      </c>
      <c r="J15" s="20">
        <f t="shared" si="5"/>
        <v>144.60426811480377</v>
      </c>
      <c r="K15" s="20">
        <f t="shared" si="6"/>
        <v>4.70756688046988</v>
      </c>
    </row>
    <row r="16" spans="1:11" ht="14.25">
      <c r="A16" s="16" t="s">
        <v>21</v>
      </c>
      <c r="B16" s="11" t="s">
        <v>22</v>
      </c>
      <c r="C16" s="63">
        <v>602</v>
      </c>
      <c r="D16" s="20">
        <f t="shared" si="0"/>
        <v>177.76465377233131</v>
      </c>
      <c r="E16" s="20">
        <f t="shared" si="1"/>
        <v>3.191602163079207</v>
      </c>
      <c r="F16" s="63">
        <v>3424</v>
      </c>
      <c r="G16" s="20">
        <f t="shared" si="2"/>
        <v>181.21196083620006</v>
      </c>
      <c r="H16" s="20">
        <f t="shared" si="3"/>
        <v>6.905871200661544</v>
      </c>
      <c r="I16" s="63">
        <f t="shared" si="4"/>
        <v>4026</v>
      </c>
      <c r="J16" s="20">
        <f t="shared" si="5"/>
        <v>180.68801472073244</v>
      </c>
      <c r="K16" s="20">
        <f t="shared" si="6"/>
        <v>5.882266995894394</v>
      </c>
    </row>
    <row r="17" spans="1:11" ht="14.25">
      <c r="A17" s="14" t="s">
        <v>23</v>
      </c>
      <c r="B17" s="13" t="s">
        <v>24</v>
      </c>
      <c r="C17" s="63">
        <v>390</v>
      </c>
      <c r="D17" s="20">
        <f t="shared" si="0"/>
        <v>115.16314779270634</v>
      </c>
      <c r="E17" s="20">
        <f t="shared" si="1"/>
        <v>2.0676492418619445</v>
      </c>
      <c r="F17" s="63">
        <v>1808</v>
      </c>
      <c r="G17" s="20">
        <f t="shared" si="2"/>
        <v>95.68668960042339</v>
      </c>
      <c r="H17" s="20">
        <f t="shared" si="3"/>
        <v>3.6465581573586654</v>
      </c>
      <c r="I17" s="63">
        <f t="shared" si="4"/>
        <v>2198</v>
      </c>
      <c r="J17" s="20">
        <f t="shared" si="5"/>
        <v>98.64685950227768</v>
      </c>
      <c r="K17" s="20">
        <f t="shared" si="6"/>
        <v>3.2114314100784593</v>
      </c>
    </row>
    <row r="18" spans="1:11" ht="18" customHeight="1" thickBot="1">
      <c r="A18" s="234" t="s">
        <v>25</v>
      </c>
      <c r="B18" s="74" t="s">
        <v>26</v>
      </c>
      <c r="C18" s="84">
        <v>52</v>
      </c>
      <c r="D18" s="62">
        <f t="shared" si="0"/>
        <v>15.355086372360844</v>
      </c>
      <c r="E18" s="62">
        <f t="shared" si="1"/>
        <v>0.2756865655815926</v>
      </c>
      <c r="F18" s="84">
        <v>15798</v>
      </c>
      <c r="G18" s="62">
        <f t="shared" si="2"/>
        <v>836.0942048160889</v>
      </c>
      <c r="H18" s="62">
        <f t="shared" si="3"/>
        <v>31.863012040902767</v>
      </c>
      <c r="I18" s="84">
        <f t="shared" si="4"/>
        <v>15850</v>
      </c>
      <c r="J18" s="62">
        <f t="shared" si="5"/>
        <v>711.3524672934946</v>
      </c>
      <c r="K18" s="62">
        <f t="shared" si="6"/>
        <v>23.15795625557033</v>
      </c>
    </row>
    <row r="19" spans="1:11" ht="12.75" customHeight="1">
      <c r="A19" s="235"/>
      <c r="B19" s="159" t="s">
        <v>27</v>
      </c>
      <c r="C19" s="201">
        <v>10</v>
      </c>
      <c r="D19" s="160">
        <f t="shared" si="0"/>
        <v>2.9529012254540086</v>
      </c>
      <c r="E19" s="160">
        <f t="shared" si="1"/>
        <v>0.05301664722722935</v>
      </c>
      <c r="F19" s="201">
        <v>10419</v>
      </c>
      <c r="G19" s="160">
        <f t="shared" si="2"/>
        <v>551.4157184440328</v>
      </c>
      <c r="H19" s="160">
        <f t="shared" si="3"/>
        <v>21.014098142433593</v>
      </c>
      <c r="I19" s="92">
        <f t="shared" si="4"/>
        <v>10429</v>
      </c>
      <c r="J19" s="160">
        <f t="shared" si="5"/>
        <v>468.056459394565</v>
      </c>
      <c r="K19" s="160">
        <f t="shared" si="6"/>
        <v>15.237496895226686</v>
      </c>
    </row>
    <row r="20" spans="1:11" ht="11.25" customHeight="1">
      <c r="A20" s="235"/>
      <c r="B20" s="162" t="s">
        <v>56</v>
      </c>
      <c r="C20" s="204"/>
      <c r="D20" s="163">
        <f t="shared" si="0"/>
        <v>0</v>
      </c>
      <c r="E20" s="163">
        <f t="shared" si="1"/>
        <v>0</v>
      </c>
      <c r="F20" s="204">
        <v>1474</v>
      </c>
      <c r="G20" s="163">
        <f t="shared" si="2"/>
        <v>78.01005557025668</v>
      </c>
      <c r="H20" s="163">
        <f t="shared" si="3"/>
        <v>2.972913011032452</v>
      </c>
      <c r="I20" s="123">
        <f t="shared" si="4"/>
        <v>1474</v>
      </c>
      <c r="J20" s="163">
        <f t="shared" si="5"/>
        <v>66.15353544420259</v>
      </c>
      <c r="K20" s="163">
        <f t="shared" si="6"/>
        <v>2.1536168782782754</v>
      </c>
    </row>
    <row r="21" spans="1:11" ht="9.75" customHeight="1">
      <c r="A21" s="236"/>
      <c r="B21" s="164" t="s">
        <v>28</v>
      </c>
      <c r="C21" s="204"/>
      <c r="D21" s="163">
        <f t="shared" si="0"/>
        <v>0</v>
      </c>
      <c r="E21" s="163">
        <f t="shared" si="1"/>
        <v>0</v>
      </c>
      <c r="F21" s="204">
        <v>2206</v>
      </c>
      <c r="G21" s="163">
        <f t="shared" si="2"/>
        <v>116.75046308547235</v>
      </c>
      <c r="H21" s="163">
        <f t="shared" si="3"/>
        <v>4.449285008370142</v>
      </c>
      <c r="I21" s="123">
        <f t="shared" si="4"/>
        <v>2206</v>
      </c>
      <c r="J21" s="163">
        <f t="shared" si="5"/>
        <v>99.00590175706303</v>
      </c>
      <c r="K21" s="163">
        <f t="shared" si="6"/>
        <v>3.2231199684408924</v>
      </c>
    </row>
    <row r="22" spans="1:11" ht="16.5" customHeight="1" thickBot="1">
      <c r="A22" s="234" t="s">
        <v>29</v>
      </c>
      <c r="B22" s="72" t="s">
        <v>30</v>
      </c>
      <c r="C22" s="84">
        <v>8011</v>
      </c>
      <c r="D22" s="62">
        <f t="shared" si="0"/>
        <v>2365.5691717112063</v>
      </c>
      <c r="E22" s="62">
        <f t="shared" si="1"/>
        <v>42.47163609373343</v>
      </c>
      <c r="F22" s="84">
        <v>3870</v>
      </c>
      <c r="G22" s="62">
        <f t="shared" si="2"/>
        <v>204.8160889124107</v>
      </c>
      <c r="H22" s="62">
        <f t="shared" si="3"/>
        <v>7.805409330186967</v>
      </c>
      <c r="I22" s="84">
        <f t="shared" si="4"/>
        <v>11881</v>
      </c>
      <c r="J22" s="62">
        <f t="shared" si="5"/>
        <v>533.2226286381078</v>
      </c>
      <c r="K22" s="62">
        <f t="shared" si="6"/>
        <v>17.35897023800827</v>
      </c>
    </row>
    <row r="23" spans="1:11" ht="11.25" customHeight="1">
      <c r="A23" s="235"/>
      <c r="B23" s="159" t="s">
        <v>31</v>
      </c>
      <c r="C23" s="201">
        <v>4941</v>
      </c>
      <c r="D23" s="160">
        <f t="shared" si="0"/>
        <v>1459.0284954968256</v>
      </c>
      <c r="E23" s="160">
        <f t="shared" si="1"/>
        <v>26.195525394974023</v>
      </c>
      <c r="F23" s="201">
        <v>1196</v>
      </c>
      <c r="G23" s="160">
        <f t="shared" si="2"/>
        <v>63.29716856311193</v>
      </c>
      <c r="H23" s="160">
        <f t="shared" si="3"/>
        <v>2.412214356305843</v>
      </c>
      <c r="I23" s="92">
        <f t="shared" si="4"/>
        <v>6137</v>
      </c>
      <c r="J23" s="160">
        <f t="shared" si="5"/>
        <v>275.43028970221934</v>
      </c>
      <c r="K23" s="160">
        <f t="shared" si="6"/>
        <v>8.966585333781394</v>
      </c>
    </row>
    <row r="24" spans="1:11" ht="12.75" customHeight="1">
      <c r="A24" s="235"/>
      <c r="B24" s="165" t="s">
        <v>53</v>
      </c>
      <c r="C24" s="204">
        <v>286</v>
      </c>
      <c r="D24" s="163">
        <f t="shared" si="0"/>
        <v>84.45297504798465</v>
      </c>
      <c r="E24" s="163">
        <f t="shared" si="1"/>
        <v>1.5162761106987594</v>
      </c>
      <c r="F24" s="204">
        <v>538</v>
      </c>
      <c r="G24" s="163">
        <f t="shared" si="2"/>
        <v>28.473141042603864</v>
      </c>
      <c r="H24" s="163">
        <f t="shared" si="3"/>
        <v>1.0850930800104879</v>
      </c>
      <c r="I24" s="123">
        <f t="shared" si="4"/>
        <v>824</v>
      </c>
      <c r="J24" s="163">
        <f t="shared" si="5"/>
        <v>36.981352242892086</v>
      </c>
      <c r="K24" s="163">
        <f t="shared" si="6"/>
        <v>1.2039215113305963</v>
      </c>
    </row>
    <row r="25" spans="1:11" ht="12.75">
      <c r="A25" s="236"/>
      <c r="B25" s="165" t="s">
        <v>54</v>
      </c>
      <c r="C25" s="204">
        <v>1537</v>
      </c>
      <c r="D25" s="163">
        <f t="shared" si="0"/>
        <v>453.8609183522811</v>
      </c>
      <c r="E25" s="163">
        <f t="shared" si="1"/>
        <v>8.148658678825152</v>
      </c>
      <c r="F25" s="204">
        <v>929</v>
      </c>
      <c r="G25" s="163">
        <f t="shared" si="2"/>
        <v>49.16644614977507</v>
      </c>
      <c r="H25" s="163">
        <f t="shared" si="3"/>
        <v>1.8737016195720135</v>
      </c>
      <c r="I25" s="123">
        <f t="shared" si="4"/>
        <v>2466</v>
      </c>
      <c r="J25" s="163">
        <f t="shared" si="5"/>
        <v>110.67477503758724</v>
      </c>
      <c r="K25" s="163">
        <f t="shared" si="6"/>
        <v>3.602998115219964</v>
      </c>
    </row>
    <row r="26" spans="1:11" ht="14.25">
      <c r="A26" s="16" t="s">
        <v>32</v>
      </c>
      <c r="B26" s="11" t="s">
        <v>33</v>
      </c>
      <c r="C26" s="63">
        <v>1389</v>
      </c>
      <c r="D26" s="20">
        <f t="shared" si="0"/>
        <v>410.1579802155618</v>
      </c>
      <c r="E26" s="20">
        <f t="shared" si="1"/>
        <v>7.364012299862157</v>
      </c>
      <c r="F26" s="63">
        <v>2326</v>
      </c>
      <c r="G26" s="20">
        <f t="shared" si="2"/>
        <v>123.10134956337656</v>
      </c>
      <c r="H26" s="20">
        <f t="shared" si="3"/>
        <v>4.691313204655009</v>
      </c>
      <c r="I26" s="63">
        <f t="shared" si="4"/>
        <v>3715</v>
      </c>
      <c r="J26" s="20">
        <f t="shared" si="5"/>
        <v>166.73024706595157</v>
      </c>
      <c r="K26" s="20">
        <f t="shared" si="6"/>
        <v>5.427874289554812</v>
      </c>
    </row>
    <row r="27" spans="1:11" ht="14.25">
      <c r="A27" s="16" t="s">
        <v>34</v>
      </c>
      <c r="B27" s="11" t="s">
        <v>35</v>
      </c>
      <c r="C27" s="63">
        <v>758</v>
      </c>
      <c r="D27" s="20">
        <f t="shared" si="0"/>
        <v>223.82991288941386</v>
      </c>
      <c r="E27" s="20">
        <f t="shared" si="1"/>
        <v>4.018661859823985</v>
      </c>
      <c r="F27" s="63">
        <v>1551</v>
      </c>
      <c r="G27" s="20">
        <f t="shared" si="2"/>
        <v>82.08520772691188</v>
      </c>
      <c r="H27" s="20">
        <f t="shared" si="3"/>
        <v>3.1282144369819083</v>
      </c>
      <c r="I27" s="63">
        <f t="shared" si="4"/>
        <v>2309</v>
      </c>
      <c r="J27" s="20">
        <f t="shared" si="5"/>
        <v>103.62857078742455</v>
      </c>
      <c r="K27" s="20">
        <f t="shared" si="6"/>
        <v>3.373610157357217</v>
      </c>
    </row>
    <row r="28" spans="1:11" ht="25.5">
      <c r="A28" s="16" t="s">
        <v>36</v>
      </c>
      <c r="B28" s="11" t="s">
        <v>60</v>
      </c>
      <c r="C28" s="63">
        <v>145</v>
      </c>
      <c r="D28" s="20">
        <f t="shared" si="0"/>
        <v>42.817067769083124</v>
      </c>
      <c r="E28" s="20">
        <f t="shared" si="1"/>
        <v>0.7687413847948256</v>
      </c>
      <c r="F28" s="63">
        <v>2939</v>
      </c>
      <c r="G28" s="20">
        <f t="shared" si="2"/>
        <v>155.54379465467053</v>
      </c>
      <c r="H28" s="20">
        <f t="shared" si="3"/>
        <v>5.9276739073435385</v>
      </c>
      <c r="I28" s="63">
        <f t="shared" si="4"/>
        <v>3084</v>
      </c>
      <c r="J28" s="20">
        <f t="shared" si="5"/>
        <v>138.4107892197563</v>
      </c>
      <c r="K28" s="20">
        <f t="shared" si="6"/>
        <v>4.505939248717911</v>
      </c>
    </row>
    <row r="29" spans="1:11" ht="15" thickBot="1">
      <c r="A29" s="17" t="s">
        <v>38</v>
      </c>
      <c r="B29" s="74" t="s">
        <v>39</v>
      </c>
      <c r="C29" s="84">
        <v>638</v>
      </c>
      <c r="D29" s="62">
        <f t="shared" si="0"/>
        <v>188.39509818396576</v>
      </c>
      <c r="E29" s="62">
        <f t="shared" si="1"/>
        <v>3.3824620930972324</v>
      </c>
      <c r="F29" s="84">
        <v>3820</v>
      </c>
      <c r="G29" s="62">
        <f t="shared" si="2"/>
        <v>202.16988621328395</v>
      </c>
      <c r="H29" s="62">
        <f t="shared" si="3"/>
        <v>7.7045642484016055</v>
      </c>
      <c r="I29" s="84">
        <f t="shared" si="4"/>
        <v>4458</v>
      </c>
      <c r="J29" s="62">
        <f t="shared" si="5"/>
        <v>200.0762964791419</v>
      </c>
      <c r="K29" s="62">
        <f t="shared" si="6"/>
        <v>6.513449147465774</v>
      </c>
    </row>
    <row r="30" spans="1:11" ht="12" customHeight="1">
      <c r="A30" s="17"/>
      <c r="B30" s="161" t="s">
        <v>40</v>
      </c>
      <c r="C30" s="201">
        <v>386</v>
      </c>
      <c r="D30" s="160">
        <f t="shared" si="0"/>
        <v>113.98198730252473</v>
      </c>
      <c r="E30" s="160">
        <f t="shared" si="1"/>
        <v>2.046442582971053</v>
      </c>
      <c r="F30" s="201">
        <v>1791</v>
      </c>
      <c r="G30" s="160">
        <f t="shared" si="2"/>
        <v>94.7869806827203</v>
      </c>
      <c r="H30" s="160">
        <f t="shared" si="3"/>
        <v>3.6122708295516426</v>
      </c>
      <c r="I30" s="92">
        <f t="shared" si="4"/>
        <v>2177</v>
      </c>
      <c r="J30" s="160">
        <f t="shared" si="5"/>
        <v>97.70437358346611</v>
      </c>
      <c r="K30" s="160">
        <f t="shared" si="6"/>
        <v>3.180748944377073</v>
      </c>
    </row>
    <row r="31" spans="1:11" ht="14.25">
      <c r="A31" s="17" t="s">
        <v>41</v>
      </c>
      <c r="B31" s="11" t="s">
        <v>42</v>
      </c>
      <c r="C31" s="63">
        <v>3</v>
      </c>
      <c r="D31" s="20">
        <f t="shared" si="0"/>
        <v>0.8858703676362025</v>
      </c>
      <c r="E31" s="20">
        <f t="shared" si="1"/>
        <v>0.015904994168168804</v>
      </c>
      <c r="F31" s="63">
        <v>42</v>
      </c>
      <c r="G31" s="20">
        <f t="shared" si="2"/>
        <v>2.2228102672664725</v>
      </c>
      <c r="H31" s="20">
        <f t="shared" si="3"/>
        <v>0.08470986869970351</v>
      </c>
      <c r="I31" s="63">
        <f t="shared" si="4"/>
        <v>45</v>
      </c>
      <c r="J31" s="20">
        <f t="shared" si="5"/>
        <v>2.0196126831676504</v>
      </c>
      <c r="K31" s="20">
        <f t="shared" si="6"/>
        <v>0.06574814078868547</v>
      </c>
    </row>
    <row r="32" spans="1:11" ht="14.25">
      <c r="A32" s="17" t="s">
        <v>43</v>
      </c>
      <c r="B32" s="174" t="s">
        <v>44</v>
      </c>
      <c r="C32" s="63">
        <v>17</v>
      </c>
      <c r="D32" s="20">
        <f t="shared" si="0"/>
        <v>5.019932083271814</v>
      </c>
      <c r="E32" s="20">
        <f t="shared" si="1"/>
        <v>0.09012830028628989</v>
      </c>
      <c r="F32" s="63"/>
      <c r="G32" s="20">
        <f t="shared" si="2"/>
        <v>0</v>
      </c>
      <c r="H32" s="20">
        <f t="shared" si="3"/>
        <v>0</v>
      </c>
      <c r="I32" s="63">
        <f t="shared" si="4"/>
        <v>17</v>
      </c>
      <c r="J32" s="20">
        <f t="shared" si="5"/>
        <v>0.7629647914188901</v>
      </c>
      <c r="K32" s="20">
        <f t="shared" si="6"/>
        <v>0.02483818652017007</v>
      </c>
    </row>
    <row r="33" spans="1:11" ht="14.25">
      <c r="A33" s="17" t="s">
        <v>45</v>
      </c>
      <c r="B33" s="11" t="s">
        <v>46</v>
      </c>
      <c r="C33" s="63">
        <v>54</v>
      </c>
      <c r="D33" s="20">
        <f t="shared" si="0"/>
        <v>15.945666617451646</v>
      </c>
      <c r="E33" s="20">
        <f t="shared" si="1"/>
        <v>0.2862898950270385</v>
      </c>
      <c r="F33" s="63">
        <v>28</v>
      </c>
      <c r="G33" s="20">
        <f t="shared" si="2"/>
        <v>1.4818735115109818</v>
      </c>
      <c r="H33" s="20">
        <f t="shared" si="3"/>
        <v>0.05647324579980234</v>
      </c>
      <c r="I33" s="63">
        <f t="shared" si="4"/>
        <v>82</v>
      </c>
      <c r="J33" s="20">
        <f t="shared" si="5"/>
        <v>3.6801831115499404</v>
      </c>
      <c r="K33" s="20">
        <f t="shared" si="6"/>
        <v>0.11980772321493798</v>
      </c>
    </row>
    <row r="34" spans="1:11" ht="14.25">
      <c r="A34" s="17" t="s">
        <v>47</v>
      </c>
      <c r="B34" s="11" t="s">
        <v>48</v>
      </c>
      <c r="C34" s="63">
        <v>2431</v>
      </c>
      <c r="D34" s="20">
        <f t="shared" si="0"/>
        <v>717.8502879078695</v>
      </c>
      <c r="E34" s="20">
        <f t="shared" si="1"/>
        <v>12.888346940939455</v>
      </c>
      <c r="F34" s="63">
        <v>2420</v>
      </c>
      <c r="G34" s="20">
        <f t="shared" si="2"/>
        <v>128.07621063773485</v>
      </c>
      <c r="H34" s="20">
        <f t="shared" si="3"/>
        <v>4.8809019584114886</v>
      </c>
      <c r="I34" s="63">
        <f t="shared" si="4"/>
        <v>4851</v>
      </c>
      <c r="J34" s="20">
        <f t="shared" si="5"/>
        <v>217.7142472454727</v>
      </c>
      <c r="K34" s="20">
        <f t="shared" si="6"/>
        <v>7.0876495770202945</v>
      </c>
    </row>
    <row r="35" spans="1:11" ht="15" thickBot="1">
      <c r="A35" s="48" t="s">
        <v>49</v>
      </c>
      <c r="B35" s="36" t="s">
        <v>50</v>
      </c>
      <c r="C35" s="84">
        <v>466</v>
      </c>
      <c r="D35" s="62">
        <f t="shared" si="0"/>
        <v>137.6051971061568</v>
      </c>
      <c r="E35" s="62">
        <f t="shared" si="1"/>
        <v>2.4705757607888876</v>
      </c>
      <c r="F35" s="84">
        <v>1631</v>
      </c>
      <c r="G35" s="62">
        <f t="shared" si="2"/>
        <v>86.31913204551469</v>
      </c>
      <c r="H35" s="62">
        <f t="shared" si="3"/>
        <v>3.2895665678384867</v>
      </c>
      <c r="I35" s="84">
        <f t="shared" si="4"/>
        <v>2097</v>
      </c>
      <c r="J35" s="62">
        <f t="shared" si="5"/>
        <v>94.1139510356125</v>
      </c>
      <c r="K35" s="62">
        <f t="shared" si="6"/>
        <v>3.0638633607527432</v>
      </c>
    </row>
    <row r="36" spans="1:11" ht="16.5" customHeight="1">
      <c r="A36" s="53"/>
      <c r="B36" s="54" t="s">
        <v>51</v>
      </c>
      <c r="C36" s="205">
        <f>C7+C9+C11+C12+SUM(C14:C18)+C22+SUM(C26:C29)+SUM(C31:C35)</f>
        <v>18862</v>
      </c>
      <c r="D36" s="154">
        <f t="shared" si="0"/>
        <v>5569.762291451351</v>
      </c>
      <c r="E36" s="154">
        <f t="shared" si="1"/>
        <v>100</v>
      </c>
      <c r="F36" s="205">
        <f>F7+F9+F11+F12+SUM(F14:F18)+F22+SUM(F26:F29)+SUM(F31:F35)</f>
        <v>49581</v>
      </c>
      <c r="G36" s="154">
        <f t="shared" si="2"/>
        <v>2624.027520508071</v>
      </c>
      <c r="H36" s="154">
        <f t="shared" si="3"/>
        <v>100</v>
      </c>
      <c r="I36" s="135">
        <f>I7+I9+I11+I12+SUM(I14:I18)+I22+SUM(I26:I29)+SUM(I31:I35)</f>
        <v>68443</v>
      </c>
      <c r="J36" s="154">
        <f t="shared" si="5"/>
        <v>3071.7411305343</v>
      </c>
      <c r="K36" s="154">
        <f t="shared" si="6"/>
        <v>100</v>
      </c>
    </row>
    <row r="37" spans="2:11" ht="12.75">
      <c r="B37" s="223"/>
      <c r="C37" s="170"/>
      <c r="D37" s="28"/>
      <c r="E37" s="28"/>
      <c r="F37" s="170"/>
      <c r="G37" s="28"/>
      <c r="H37" s="28"/>
      <c r="I37" s="170"/>
      <c r="J37" s="28"/>
      <c r="K37" s="28"/>
    </row>
    <row r="38" spans="2:11" ht="12.75">
      <c r="B38" s="28"/>
      <c r="C38" s="170"/>
      <c r="D38" s="28"/>
      <c r="E38" s="28"/>
      <c r="F38" s="170"/>
      <c r="G38" s="28"/>
      <c r="H38" s="28"/>
      <c r="I38" s="170"/>
      <c r="J38" s="28"/>
      <c r="K38" s="28"/>
    </row>
    <row r="39" spans="2:11" ht="12.75">
      <c r="B39" s="28"/>
      <c r="C39" s="170"/>
      <c r="D39" s="28"/>
      <c r="E39" s="28"/>
      <c r="F39" s="170"/>
      <c r="G39" s="28"/>
      <c r="H39" s="28"/>
      <c r="I39" s="170"/>
      <c r="J39" s="28"/>
      <c r="K39" s="28"/>
    </row>
  </sheetData>
  <mergeCells count="8">
    <mergeCell ref="A22:A25"/>
    <mergeCell ref="A2:K2"/>
    <mergeCell ref="B5:B6"/>
    <mergeCell ref="A5:A6"/>
    <mergeCell ref="A7:A8"/>
    <mergeCell ref="A9:A10"/>
    <mergeCell ref="A12:A13"/>
    <mergeCell ref="A18:A21"/>
  </mergeCells>
  <printOptions horizontalCentered="1" verticalCentered="1"/>
  <pageMargins left="0.75" right="0.75" top="0.17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zoomScale="75" zoomScaleNormal="75" workbookViewId="0" topLeftCell="A1">
      <selection activeCell="H4" sqref="H4"/>
    </sheetView>
  </sheetViews>
  <sheetFormatPr defaultColWidth="9.140625" defaultRowHeight="12.75"/>
  <cols>
    <col min="1" max="1" width="6.00390625" style="0" customWidth="1"/>
    <col min="2" max="2" width="55.0039062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7.5" customHeight="1"/>
    <row r="2" spans="1:11" ht="12.75">
      <c r="A2" s="231" t="s">
        <v>73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9.75" customHeight="1">
      <c r="A3" s="1"/>
      <c r="B3" s="1"/>
      <c r="C3" s="210"/>
      <c r="D3" s="1"/>
      <c r="E3" s="1"/>
      <c r="F3" s="210"/>
      <c r="G3" s="1"/>
      <c r="H3" s="3"/>
      <c r="I3" s="3"/>
      <c r="J3" s="3"/>
      <c r="K3" s="3"/>
    </row>
    <row r="4" spans="1:10" ht="14.25">
      <c r="A4" s="4"/>
      <c r="D4" s="58">
        <v>2111.5</v>
      </c>
      <c r="E4" s="59"/>
      <c r="F4" s="59"/>
      <c r="G4" s="59">
        <v>11244</v>
      </c>
      <c r="H4" s="59"/>
      <c r="I4" s="59"/>
      <c r="J4" s="58">
        <f>SUM(D4:G4)</f>
        <v>13355.5</v>
      </c>
    </row>
    <row r="5" spans="1:11" ht="15.75" customHeight="1">
      <c r="A5" s="232" t="s">
        <v>57</v>
      </c>
      <c r="B5" s="271" t="s">
        <v>55</v>
      </c>
      <c r="C5" s="241" t="s">
        <v>0</v>
      </c>
      <c r="D5" s="242"/>
      <c r="E5" s="243"/>
      <c r="F5" s="241" t="s">
        <v>1</v>
      </c>
      <c r="G5" s="242"/>
      <c r="H5" s="243"/>
      <c r="I5" s="241" t="s">
        <v>2</v>
      </c>
      <c r="J5" s="242"/>
      <c r="K5" s="243"/>
    </row>
    <row r="6" spans="1:11" ht="24" customHeight="1">
      <c r="A6" s="233"/>
      <c r="B6" s="272"/>
      <c r="C6" s="169" t="s">
        <v>3</v>
      </c>
      <c r="D6" s="30" t="s">
        <v>4</v>
      </c>
      <c r="E6" s="30" t="s">
        <v>5</v>
      </c>
      <c r="F6" s="169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ht="15" customHeight="1" thickBot="1">
      <c r="A7" s="239" t="s">
        <v>6</v>
      </c>
      <c r="B7" s="130" t="s">
        <v>7</v>
      </c>
      <c r="C7" s="84">
        <v>827</v>
      </c>
      <c r="D7" s="56">
        <f aca="true" t="shared" si="0" ref="D7:D36">C7*1000/$D$4</f>
        <v>391.6646933459626</v>
      </c>
      <c r="E7" s="56">
        <f aca="true" t="shared" si="1" ref="E7:E36">C7*100/C$36</f>
        <v>12.212049616066155</v>
      </c>
      <c r="F7" s="84">
        <v>294</v>
      </c>
      <c r="G7" s="56">
        <f aca="true" t="shared" si="2" ref="G7:G36">F7*1000/$G$4</f>
        <v>26.147278548559232</v>
      </c>
      <c r="H7" s="56">
        <f aca="true" t="shared" si="3" ref="H7:H36">F7*100/F$36</f>
        <v>1.3451068307635998</v>
      </c>
      <c r="I7" s="121">
        <f aca="true" t="shared" si="4" ref="I7:I35">C7+F7</f>
        <v>1121</v>
      </c>
      <c r="J7" s="56">
        <f aca="true" t="shared" si="5" ref="J7:J36">I7*1000/$J$4</f>
        <v>83.93545730223504</v>
      </c>
      <c r="K7" s="56">
        <f aca="true" t="shared" si="6" ref="K7:K36">I7*100/I$36</f>
        <v>3.915610045757798</v>
      </c>
    </row>
    <row r="8" spans="1:11" ht="12.75">
      <c r="A8" s="240"/>
      <c r="B8" s="159" t="s">
        <v>8</v>
      </c>
      <c r="C8" s="201">
        <v>1</v>
      </c>
      <c r="D8" s="94">
        <f t="shared" si="0"/>
        <v>0.4735969689793985</v>
      </c>
      <c r="E8" s="94">
        <f t="shared" si="1"/>
        <v>0.014766686355581808</v>
      </c>
      <c r="F8" s="201"/>
      <c r="G8" s="94">
        <f t="shared" si="2"/>
        <v>0</v>
      </c>
      <c r="H8" s="94">
        <f t="shared" si="3"/>
        <v>0</v>
      </c>
      <c r="I8" s="92">
        <f t="shared" si="4"/>
        <v>1</v>
      </c>
      <c r="J8" s="94">
        <f t="shared" si="5"/>
        <v>0.07487551944891618</v>
      </c>
      <c r="K8" s="94">
        <f t="shared" si="6"/>
        <v>0.003492961682210346</v>
      </c>
    </row>
    <row r="9" spans="1:11" ht="15.75" customHeight="1" thickBot="1">
      <c r="A9" s="239" t="s">
        <v>9</v>
      </c>
      <c r="B9" s="130" t="s">
        <v>10</v>
      </c>
      <c r="C9" s="84">
        <v>15</v>
      </c>
      <c r="D9" s="56">
        <f t="shared" si="0"/>
        <v>7.103954534690978</v>
      </c>
      <c r="E9" s="56">
        <f t="shared" si="1"/>
        <v>0.22150029533372712</v>
      </c>
      <c r="F9" s="84">
        <v>379</v>
      </c>
      <c r="G9" s="56">
        <f t="shared" si="2"/>
        <v>33.70686588402704</v>
      </c>
      <c r="H9" s="56">
        <f t="shared" si="3"/>
        <v>1.7339982614265452</v>
      </c>
      <c r="I9" s="121">
        <f t="shared" si="4"/>
        <v>394</v>
      </c>
      <c r="J9" s="56">
        <f t="shared" si="5"/>
        <v>29.500954662872974</v>
      </c>
      <c r="K9" s="56">
        <f t="shared" si="6"/>
        <v>1.3762269027908764</v>
      </c>
    </row>
    <row r="10" spans="1:11" ht="12.75">
      <c r="A10" s="240"/>
      <c r="B10" s="159" t="s">
        <v>11</v>
      </c>
      <c r="C10" s="201">
        <v>2</v>
      </c>
      <c r="D10" s="94">
        <f t="shared" si="0"/>
        <v>0.947193937958797</v>
      </c>
      <c r="E10" s="94">
        <f t="shared" si="1"/>
        <v>0.029533372711163616</v>
      </c>
      <c r="F10" s="201">
        <v>161</v>
      </c>
      <c r="G10" s="94">
        <f t="shared" si="2"/>
        <v>14.31874777659196</v>
      </c>
      <c r="H10" s="94">
        <f t="shared" si="3"/>
        <v>0.7366061216086379</v>
      </c>
      <c r="I10" s="92">
        <f t="shared" si="4"/>
        <v>163</v>
      </c>
      <c r="J10" s="94">
        <f t="shared" si="5"/>
        <v>12.204709670173337</v>
      </c>
      <c r="K10" s="94">
        <f t="shared" si="6"/>
        <v>0.5693527542002864</v>
      </c>
    </row>
    <row r="11" spans="1:11" ht="20.25" customHeight="1" thickBot="1">
      <c r="A11" s="16" t="s">
        <v>12</v>
      </c>
      <c r="B11" s="130" t="s">
        <v>13</v>
      </c>
      <c r="C11" s="84">
        <v>20</v>
      </c>
      <c r="D11" s="56">
        <f t="shared" si="0"/>
        <v>9.47193937958797</v>
      </c>
      <c r="E11" s="56">
        <f t="shared" si="1"/>
        <v>0.29533372711163614</v>
      </c>
      <c r="F11" s="84">
        <v>69</v>
      </c>
      <c r="G11" s="56">
        <f t="shared" si="2"/>
        <v>6.136606189967983</v>
      </c>
      <c r="H11" s="56">
        <f t="shared" si="3"/>
        <v>0.3156883378322734</v>
      </c>
      <c r="I11" s="121">
        <f t="shared" si="4"/>
        <v>89</v>
      </c>
      <c r="J11" s="56">
        <f t="shared" si="5"/>
        <v>6.66392123095354</v>
      </c>
      <c r="K11" s="56">
        <f t="shared" si="6"/>
        <v>0.3108735897167208</v>
      </c>
    </row>
    <row r="12" spans="1:11" ht="22.5" customHeight="1">
      <c r="A12" s="239" t="s">
        <v>14</v>
      </c>
      <c r="B12" s="175" t="s">
        <v>63</v>
      </c>
      <c r="C12" s="214">
        <v>78</v>
      </c>
      <c r="D12" s="55">
        <f t="shared" si="0"/>
        <v>36.94056358039308</v>
      </c>
      <c r="E12" s="55">
        <f t="shared" si="1"/>
        <v>1.151801535735381</v>
      </c>
      <c r="F12" s="214">
        <v>3162</v>
      </c>
      <c r="G12" s="55">
        <f t="shared" si="2"/>
        <v>281.2166488794023</v>
      </c>
      <c r="H12" s="55">
        <f t="shared" si="3"/>
        <v>14.466761220661573</v>
      </c>
      <c r="I12" s="176">
        <f t="shared" si="4"/>
        <v>3240</v>
      </c>
      <c r="J12" s="55">
        <f t="shared" si="5"/>
        <v>242.5966830144884</v>
      </c>
      <c r="K12" s="55">
        <f t="shared" si="6"/>
        <v>11.317195850361522</v>
      </c>
    </row>
    <row r="13" spans="1:11" ht="12.75">
      <c r="A13" s="240"/>
      <c r="B13" s="165" t="s">
        <v>16</v>
      </c>
      <c r="C13" s="204">
        <v>2</v>
      </c>
      <c r="D13" s="117">
        <f t="shared" si="0"/>
        <v>0.947193937958797</v>
      </c>
      <c r="E13" s="117">
        <f t="shared" si="1"/>
        <v>0.029533372711163616</v>
      </c>
      <c r="F13" s="204">
        <v>1499</v>
      </c>
      <c r="G13" s="117">
        <f t="shared" si="2"/>
        <v>133.31554606901457</v>
      </c>
      <c r="H13" s="117">
        <f t="shared" si="3"/>
        <v>6.858214759573592</v>
      </c>
      <c r="I13" s="123">
        <f t="shared" si="4"/>
        <v>1501</v>
      </c>
      <c r="J13" s="117">
        <f t="shared" si="5"/>
        <v>112.38815469282318</v>
      </c>
      <c r="K13" s="117">
        <f t="shared" si="6"/>
        <v>5.242935484997729</v>
      </c>
    </row>
    <row r="14" spans="1:11" ht="14.25" customHeight="1">
      <c r="A14" s="14" t="s">
        <v>17</v>
      </c>
      <c r="B14" s="13" t="s">
        <v>18</v>
      </c>
      <c r="C14" s="63">
        <v>55</v>
      </c>
      <c r="D14" s="21">
        <f t="shared" si="0"/>
        <v>26.04783329386692</v>
      </c>
      <c r="E14" s="21">
        <f t="shared" si="1"/>
        <v>0.8121677495569994</v>
      </c>
      <c r="F14" s="63">
        <v>528</v>
      </c>
      <c r="G14" s="21">
        <f t="shared" si="2"/>
        <v>46.95837780149413</v>
      </c>
      <c r="H14" s="21">
        <f t="shared" si="3"/>
        <v>2.415702063412179</v>
      </c>
      <c r="I14" s="122">
        <f t="shared" si="4"/>
        <v>583</v>
      </c>
      <c r="J14" s="21">
        <f t="shared" si="5"/>
        <v>43.65242783871813</v>
      </c>
      <c r="K14" s="21">
        <f t="shared" si="6"/>
        <v>2.0363966607286317</v>
      </c>
    </row>
    <row r="15" spans="1:11" ht="15" customHeight="1">
      <c r="A15" s="14" t="s">
        <v>19</v>
      </c>
      <c r="B15" s="13" t="s">
        <v>20</v>
      </c>
      <c r="C15" s="63">
        <v>56</v>
      </c>
      <c r="D15" s="21">
        <f t="shared" si="0"/>
        <v>26.52143026284632</v>
      </c>
      <c r="E15" s="21">
        <f t="shared" si="1"/>
        <v>0.8269344359125812</v>
      </c>
      <c r="F15" s="63">
        <v>793</v>
      </c>
      <c r="G15" s="21">
        <f t="shared" si="2"/>
        <v>70.52650302383493</v>
      </c>
      <c r="H15" s="21">
        <f t="shared" si="3"/>
        <v>3.6281282884201858</v>
      </c>
      <c r="I15" s="122">
        <f t="shared" si="4"/>
        <v>849</v>
      </c>
      <c r="J15" s="21">
        <f t="shared" si="5"/>
        <v>63.56931601212983</v>
      </c>
      <c r="K15" s="21">
        <f t="shared" si="6"/>
        <v>2.965524468196584</v>
      </c>
    </row>
    <row r="16" spans="1:11" ht="14.25">
      <c r="A16" s="16" t="s">
        <v>21</v>
      </c>
      <c r="B16" s="46" t="s">
        <v>22</v>
      </c>
      <c r="C16" s="63">
        <v>279</v>
      </c>
      <c r="D16" s="21">
        <f t="shared" si="0"/>
        <v>132.13355434525218</v>
      </c>
      <c r="E16" s="21">
        <f t="shared" si="1"/>
        <v>4.119905493207324</v>
      </c>
      <c r="F16" s="63">
        <v>2090</v>
      </c>
      <c r="G16" s="21">
        <f t="shared" si="2"/>
        <v>185.87691213091426</v>
      </c>
      <c r="H16" s="21">
        <f t="shared" si="3"/>
        <v>9.562154001006542</v>
      </c>
      <c r="I16" s="122">
        <f t="shared" si="4"/>
        <v>2369</v>
      </c>
      <c r="J16" s="21">
        <f t="shared" si="5"/>
        <v>177.38010557448243</v>
      </c>
      <c r="K16" s="21">
        <f t="shared" si="6"/>
        <v>8.27482622515631</v>
      </c>
    </row>
    <row r="17" spans="1:11" ht="13.5" customHeight="1">
      <c r="A17" s="14" t="s">
        <v>23</v>
      </c>
      <c r="B17" s="13" t="s">
        <v>24</v>
      </c>
      <c r="C17" s="63">
        <v>67</v>
      </c>
      <c r="D17" s="21">
        <f t="shared" si="0"/>
        <v>31.730996921619703</v>
      </c>
      <c r="E17" s="21">
        <f t="shared" si="1"/>
        <v>0.9893679858239811</v>
      </c>
      <c r="F17" s="63">
        <v>622</v>
      </c>
      <c r="G17" s="21">
        <f t="shared" si="2"/>
        <v>55.318392031305585</v>
      </c>
      <c r="H17" s="21">
        <f t="shared" si="3"/>
        <v>2.845770233792378</v>
      </c>
      <c r="I17" s="122">
        <f t="shared" si="4"/>
        <v>689</v>
      </c>
      <c r="J17" s="21">
        <f t="shared" si="5"/>
        <v>51.589232900303244</v>
      </c>
      <c r="K17" s="21">
        <f t="shared" si="6"/>
        <v>2.4066505990429286</v>
      </c>
    </row>
    <row r="18" spans="1:11" ht="13.5" customHeight="1" thickBot="1">
      <c r="A18" s="234" t="s">
        <v>25</v>
      </c>
      <c r="B18" s="74" t="s">
        <v>26</v>
      </c>
      <c r="C18" s="84">
        <v>23</v>
      </c>
      <c r="D18" s="56">
        <f t="shared" si="0"/>
        <v>10.892730286526167</v>
      </c>
      <c r="E18" s="56">
        <f t="shared" si="1"/>
        <v>0.3396337861783816</v>
      </c>
      <c r="F18" s="84">
        <v>7405</v>
      </c>
      <c r="G18" s="56">
        <f t="shared" si="2"/>
        <v>658.5734614016365</v>
      </c>
      <c r="H18" s="56">
        <f t="shared" si="3"/>
        <v>33.87930640069543</v>
      </c>
      <c r="I18" s="121">
        <f t="shared" si="4"/>
        <v>7428</v>
      </c>
      <c r="J18" s="56">
        <f t="shared" si="5"/>
        <v>556.1753584665494</v>
      </c>
      <c r="K18" s="56">
        <f t="shared" si="6"/>
        <v>25.945719375458452</v>
      </c>
    </row>
    <row r="19" spans="1:11" ht="12.75">
      <c r="A19" s="235"/>
      <c r="B19" s="159" t="s">
        <v>27</v>
      </c>
      <c r="C19" s="201">
        <v>5</v>
      </c>
      <c r="D19" s="94">
        <f t="shared" si="0"/>
        <v>2.3679848448969927</v>
      </c>
      <c r="E19" s="94">
        <f t="shared" si="1"/>
        <v>0.07383343177790903</v>
      </c>
      <c r="F19" s="201">
        <v>5398</v>
      </c>
      <c r="G19" s="94">
        <f t="shared" si="2"/>
        <v>480.0782639630025</v>
      </c>
      <c r="H19" s="94">
        <f t="shared" si="3"/>
        <v>24.696893443748</v>
      </c>
      <c r="I19" s="92">
        <f t="shared" si="4"/>
        <v>5403</v>
      </c>
      <c r="J19" s="94">
        <f t="shared" si="5"/>
        <v>404.5524315824941</v>
      </c>
      <c r="K19" s="94">
        <f t="shared" si="6"/>
        <v>18.8724719689825</v>
      </c>
    </row>
    <row r="20" spans="1:11" ht="12.75">
      <c r="A20" s="235"/>
      <c r="B20" s="162" t="s">
        <v>62</v>
      </c>
      <c r="C20" s="204"/>
      <c r="D20" s="117">
        <f t="shared" si="0"/>
        <v>0</v>
      </c>
      <c r="E20" s="117">
        <f t="shared" si="1"/>
        <v>0</v>
      </c>
      <c r="F20" s="204">
        <v>723</v>
      </c>
      <c r="G20" s="117">
        <f t="shared" si="2"/>
        <v>64.3009605122732</v>
      </c>
      <c r="H20" s="117">
        <f t="shared" si="3"/>
        <v>3.307864757285995</v>
      </c>
      <c r="I20" s="123">
        <f t="shared" si="4"/>
        <v>723</v>
      </c>
      <c r="J20" s="117">
        <f t="shared" si="5"/>
        <v>54.13500056156639</v>
      </c>
      <c r="K20" s="117">
        <f t="shared" si="6"/>
        <v>2.5254112962380804</v>
      </c>
    </row>
    <row r="21" spans="1:11" ht="12.75">
      <c r="A21" s="236"/>
      <c r="B21" s="164" t="s">
        <v>28</v>
      </c>
      <c r="C21" s="204"/>
      <c r="D21" s="117">
        <f t="shared" si="0"/>
        <v>0</v>
      </c>
      <c r="E21" s="117">
        <f t="shared" si="1"/>
        <v>0</v>
      </c>
      <c r="F21" s="204">
        <v>612</v>
      </c>
      <c r="G21" s="117">
        <f t="shared" si="2"/>
        <v>54.4290288153682</v>
      </c>
      <c r="H21" s="117">
        <f t="shared" si="3"/>
        <v>2.800018300773208</v>
      </c>
      <c r="I21" s="123">
        <f t="shared" si="4"/>
        <v>612</v>
      </c>
      <c r="J21" s="117">
        <f t="shared" si="5"/>
        <v>45.8238179027367</v>
      </c>
      <c r="K21" s="117">
        <f t="shared" si="6"/>
        <v>2.1376925495127317</v>
      </c>
    </row>
    <row r="22" spans="1:11" ht="15" customHeight="1" thickBot="1">
      <c r="A22" s="234" t="s">
        <v>29</v>
      </c>
      <c r="B22" s="74" t="s">
        <v>30</v>
      </c>
      <c r="C22" s="84">
        <v>3811</v>
      </c>
      <c r="D22" s="56">
        <f t="shared" si="0"/>
        <v>1804.878048780488</v>
      </c>
      <c r="E22" s="56">
        <f t="shared" si="1"/>
        <v>56.27584170112227</v>
      </c>
      <c r="F22" s="84">
        <v>912</v>
      </c>
      <c r="G22" s="56">
        <f t="shared" si="2"/>
        <v>81.10992529348987</v>
      </c>
      <c r="H22" s="56">
        <f t="shared" si="3"/>
        <v>4.172576291348309</v>
      </c>
      <c r="I22" s="121">
        <f t="shared" si="4"/>
        <v>4723</v>
      </c>
      <c r="J22" s="56">
        <f t="shared" si="5"/>
        <v>353.6370783572311</v>
      </c>
      <c r="K22" s="56">
        <f t="shared" si="6"/>
        <v>16.497258025079464</v>
      </c>
    </row>
    <row r="23" spans="1:11" ht="12.75">
      <c r="A23" s="235"/>
      <c r="B23" s="159" t="s">
        <v>31</v>
      </c>
      <c r="C23" s="201">
        <v>3027</v>
      </c>
      <c r="D23" s="94">
        <f t="shared" si="0"/>
        <v>1433.5780251006393</v>
      </c>
      <c r="E23" s="94">
        <f t="shared" si="1"/>
        <v>44.69875959834613</v>
      </c>
      <c r="F23" s="201">
        <v>278</v>
      </c>
      <c r="G23" s="94">
        <f t="shared" si="2"/>
        <v>24.72429740305941</v>
      </c>
      <c r="H23" s="94">
        <f t="shared" si="3"/>
        <v>1.2719037379329277</v>
      </c>
      <c r="I23" s="92">
        <f t="shared" si="4"/>
        <v>3305</v>
      </c>
      <c r="J23" s="94">
        <f t="shared" si="5"/>
        <v>247.46359177866796</v>
      </c>
      <c r="K23" s="94">
        <f t="shared" si="6"/>
        <v>11.544238359705194</v>
      </c>
    </row>
    <row r="24" spans="1:11" ht="12.75">
      <c r="A24" s="235"/>
      <c r="B24" s="165" t="s">
        <v>53</v>
      </c>
      <c r="C24" s="204">
        <v>12</v>
      </c>
      <c r="D24" s="117">
        <f t="shared" si="0"/>
        <v>5.683163627752783</v>
      </c>
      <c r="E24" s="117">
        <f t="shared" si="1"/>
        <v>0.1772002362669817</v>
      </c>
      <c r="F24" s="204">
        <v>43</v>
      </c>
      <c r="G24" s="117">
        <f t="shared" si="2"/>
        <v>3.824261828530772</v>
      </c>
      <c r="H24" s="117">
        <f t="shared" si="3"/>
        <v>0.19673331198243127</v>
      </c>
      <c r="I24" s="123">
        <f t="shared" si="4"/>
        <v>55</v>
      </c>
      <c r="J24" s="117">
        <f t="shared" si="5"/>
        <v>4.1181535696903895</v>
      </c>
      <c r="K24" s="117">
        <f t="shared" si="6"/>
        <v>0.19211289252156905</v>
      </c>
    </row>
    <row r="25" spans="1:11" ht="12.75">
      <c r="A25" s="236"/>
      <c r="B25" s="165" t="s">
        <v>54</v>
      </c>
      <c r="C25" s="204">
        <v>514</v>
      </c>
      <c r="D25" s="117">
        <f t="shared" si="0"/>
        <v>243.42884205541085</v>
      </c>
      <c r="E25" s="117">
        <f t="shared" si="1"/>
        <v>7.590076786769049</v>
      </c>
      <c r="F25" s="204">
        <v>359</v>
      </c>
      <c r="G25" s="117">
        <f t="shared" si="2"/>
        <v>31.92813945215226</v>
      </c>
      <c r="H25" s="117">
        <f t="shared" si="3"/>
        <v>1.6424943953882052</v>
      </c>
      <c r="I25" s="123">
        <f t="shared" si="4"/>
        <v>873</v>
      </c>
      <c r="J25" s="117">
        <f t="shared" si="5"/>
        <v>65.36632847890382</v>
      </c>
      <c r="K25" s="117">
        <f t="shared" si="6"/>
        <v>3.049355548569632</v>
      </c>
    </row>
    <row r="26" spans="1:11" ht="15" customHeight="1">
      <c r="A26" s="16" t="s">
        <v>32</v>
      </c>
      <c r="B26" s="46" t="s">
        <v>33</v>
      </c>
      <c r="C26" s="63">
        <v>205</v>
      </c>
      <c r="D26" s="21">
        <f t="shared" si="0"/>
        <v>97.0873786407767</v>
      </c>
      <c r="E26" s="21">
        <f t="shared" si="1"/>
        <v>3.0271707028942707</v>
      </c>
      <c r="F26" s="63">
        <v>389</v>
      </c>
      <c r="G26" s="21">
        <f t="shared" si="2"/>
        <v>34.596229099964425</v>
      </c>
      <c r="H26" s="21">
        <f t="shared" si="3"/>
        <v>1.7797501944457153</v>
      </c>
      <c r="I26" s="122">
        <f t="shared" si="4"/>
        <v>594</v>
      </c>
      <c r="J26" s="21">
        <f t="shared" si="5"/>
        <v>44.47605855265621</v>
      </c>
      <c r="K26" s="21">
        <f t="shared" si="6"/>
        <v>2.0748192392329456</v>
      </c>
    </row>
    <row r="27" spans="1:11" ht="13.5" customHeight="1">
      <c r="A27" s="16" t="s">
        <v>34</v>
      </c>
      <c r="B27" s="46" t="s">
        <v>35</v>
      </c>
      <c r="C27" s="63">
        <v>230</v>
      </c>
      <c r="D27" s="21">
        <f t="shared" si="0"/>
        <v>108.92730286526167</v>
      </c>
      <c r="E27" s="21">
        <f t="shared" si="1"/>
        <v>3.396337861783816</v>
      </c>
      <c r="F27" s="63">
        <v>235</v>
      </c>
      <c r="G27" s="21">
        <f t="shared" si="2"/>
        <v>20.900035574528637</v>
      </c>
      <c r="H27" s="21">
        <f t="shared" si="3"/>
        <v>1.0751704259504964</v>
      </c>
      <c r="I27" s="122">
        <f t="shared" si="4"/>
        <v>465</v>
      </c>
      <c r="J27" s="21">
        <f t="shared" si="5"/>
        <v>34.817116543746025</v>
      </c>
      <c r="K27" s="21">
        <f t="shared" si="6"/>
        <v>1.624227182227811</v>
      </c>
    </row>
    <row r="28" spans="1:11" ht="22.5" customHeight="1">
      <c r="A28" s="16" t="s">
        <v>36</v>
      </c>
      <c r="B28" s="49" t="s">
        <v>60</v>
      </c>
      <c r="C28" s="63">
        <v>48</v>
      </c>
      <c r="D28" s="21">
        <f t="shared" si="0"/>
        <v>22.73265451101113</v>
      </c>
      <c r="E28" s="21">
        <f t="shared" si="1"/>
        <v>0.7088009450679268</v>
      </c>
      <c r="F28" s="63">
        <v>1404</v>
      </c>
      <c r="G28" s="21">
        <f t="shared" si="2"/>
        <v>124.8665955176094</v>
      </c>
      <c r="H28" s="21">
        <f t="shared" si="3"/>
        <v>6.423571395891477</v>
      </c>
      <c r="I28" s="122">
        <f t="shared" si="4"/>
        <v>1452</v>
      </c>
      <c r="J28" s="21">
        <f t="shared" si="5"/>
        <v>108.71925423982628</v>
      </c>
      <c r="K28" s="21">
        <f t="shared" si="6"/>
        <v>5.071780362569423</v>
      </c>
    </row>
    <row r="29" spans="1:11" ht="15" customHeight="1" thickBot="1">
      <c r="A29" s="17" t="s">
        <v>38</v>
      </c>
      <c r="B29" s="74" t="s">
        <v>39</v>
      </c>
      <c r="C29" s="84">
        <v>559</v>
      </c>
      <c r="D29" s="56">
        <f t="shared" si="0"/>
        <v>264.74070565948375</v>
      </c>
      <c r="E29" s="56">
        <f t="shared" si="1"/>
        <v>8.25457767277023</v>
      </c>
      <c r="F29" s="84">
        <v>2663</v>
      </c>
      <c r="G29" s="56">
        <f t="shared" si="2"/>
        <v>236.83742440412664</v>
      </c>
      <c r="H29" s="56">
        <f t="shared" si="3"/>
        <v>12.183739763004986</v>
      </c>
      <c r="I29" s="121">
        <f t="shared" si="4"/>
        <v>3222</v>
      </c>
      <c r="J29" s="56">
        <f t="shared" si="5"/>
        <v>241.24892366440793</v>
      </c>
      <c r="K29" s="56">
        <f t="shared" si="6"/>
        <v>11.254322540081736</v>
      </c>
    </row>
    <row r="30" spans="1:11" ht="12.75">
      <c r="A30" s="17"/>
      <c r="B30" s="161" t="s">
        <v>40</v>
      </c>
      <c r="C30" s="201">
        <v>146</v>
      </c>
      <c r="D30" s="94">
        <f t="shared" si="0"/>
        <v>69.14515747099219</v>
      </c>
      <c r="E30" s="94">
        <f t="shared" si="1"/>
        <v>2.155936207914944</v>
      </c>
      <c r="F30" s="201">
        <v>566</v>
      </c>
      <c r="G30" s="94">
        <f t="shared" si="2"/>
        <v>50.337958022056206</v>
      </c>
      <c r="H30" s="94">
        <f t="shared" si="3"/>
        <v>2.5895594088850253</v>
      </c>
      <c r="I30" s="92">
        <f t="shared" si="4"/>
        <v>712</v>
      </c>
      <c r="J30" s="94">
        <f t="shared" si="5"/>
        <v>53.31136984762832</v>
      </c>
      <c r="K30" s="94">
        <f t="shared" si="6"/>
        <v>2.4869887177337664</v>
      </c>
    </row>
    <row r="31" spans="1:11" ht="15.75" customHeight="1">
      <c r="A31" s="17" t="s">
        <v>41</v>
      </c>
      <c r="B31" s="46" t="s">
        <v>42</v>
      </c>
      <c r="C31" s="63">
        <v>13</v>
      </c>
      <c r="D31" s="21">
        <f t="shared" si="0"/>
        <v>6.156760596732181</v>
      </c>
      <c r="E31" s="21">
        <f t="shared" si="1"/>
        <v>0.19196692262256349</v>
      </c>
      <c r="F31" s="63">
        <v>137</v>
      </c>
      <c r="G31" s="21">
        <f t="shared" si="2"/>
        <v>12.184276058342228</v>
      </c>
      <c r="H31" s="21">
        <f t="shared" si="3"/>
        <v>0.6268014823626298</v>
      </c>
      <c r="I31" s="122">
        <f t="shared" si="4"/>
        <v>150</v>
      </c>
      <c r="J31" s="21">
        <f t="shared" si="5"/>
        <v>11.231327917337426</v>
      </c>
      <c r="K31" s="21">
        <f t="shared" si="6"/>
        <v>0.523944252331552</v>
      </c>
    </row>
    <row r="32" spans="1:11" ht="16.5" customHeight="1">
      <c r="A32" s="17" t="s">
        <v>43</v>
      </c>
      <c r="B32" s="57" t="s">
        <v>44</v>
      </c>
      <c r="C32" s="63">
        <v>3</v>
      </c>
      <c r="D32" s="21">
        <f t="shared" si="0"/>
        <v>1.4207909069381957</v>
      </c>
      <c r="E32" s="21">
        <f t="shared" si="1"/>
        <v>0.044300059066745424</v>
      </c>
      <c r="F32" s="63"/>
      <c r="G32" s="21">
        <f t="shared" si="2"/>
        <v>0</v>
      </c>
      <c r="H32" s="21">
        <f t="shared" si="3"/>
        <v>0</v>
      </c>
      <c r="I32" s="122">
        <f t="shared" si="4"/>
        <v>3</v>
      </c>
      <c r="J32" s="21">
        <f t="shared" si="5"/>
        <v>0.22462655834674852</v>
      </c>
      <c r="K32" s="21">
        <f t="shared" si="6"/>
        <v>0.010478885046631038</v>
      </c>
    </row>
    <row r="33" spans="1:11" ht="17.25" customHeight="1">
      <c r="A33" s="17" t="s">
        <v>45</v>
      </c>
      <c r="B33" s="46" t="s">
        <v>46</v>
      </c>
      <c r="C33" s="63">
        <v>19</v>
      </c>
      <c r="D33" s="21">
        <f t="shared" si="0"/>
        <v>8.998342410608572</v>
      </c>
      <c r="E33" s="21">
        <f t="shared" si="1"/>
        <v>0.2805670407560543</v>
      </c>
      <c r="F33" s="63">
        <v>4</v>
      </c>
      <c r="G33" s="21">
        <f t="shared" si="2"/>
        <v>0.3557452863749555</v>
      </c>
      <c r="H33" s="21">
        <f t="shared" si="3"/>
        <v>0.018300773207668024</v>
      </c>
      <c r="I33" s="122">
        <f t="shared" si="4"/>
        <v>23</v>
      </c>
      <c r="J33" s="21">
        <f t="shared" si="5"/>
        <v>1.722136947325072</v>
      </c>
      <c r="K33" s="21">
        <f t="shared" si="6"/>
        <v>0.08033811869083796</v>
      </c>
    </row>
    <row r="34" spans="1:11" ht="14.25" customHeight="1">
      <c r="A34" s="17" t="s">
        <v>47</v>
      </c>
      <c r="B34" s="46" t="s">
        <v>48</v>
      </c>
      <c r="C34" s="63">
        <v>212</v>
      </c>
      <c r="D34" s="21">
        <f t="shared" si="0"/>
        <v>100.40255742363249</v>
      </c>
      <c r="E34" s="21">
        <f t="shared" si="1"/>
        <v>3.1305375073833432</v>
      </c>
      <c r="F34" s="63">
        <v>121</v>
      </c>
      <c r="G34" s="21">
        <f t="shared" si="2"/>
        <v>10.761294912842406</v>
      </c>
      <c r="H34" s="21">
        <f t="shared" si="3"/>
        <v>0.5535983895319577</v>
      </c>
      <c r="I34" s="122">
        <f t="shared" si="4"/>
        <v>333</v>
      </c>
      <c r="J34" s="21">
        <f t="shared" si="5"/>
        <v>24.933547976489088</v>
      </c>
      <c r="K34" s="21">
        <f t="shared" si="6"/>
        <v>1.1631562401760454</v>
      </c>
    </row>
    <row r="35" spans="1:11" ht="15" thickBot="1">
      <c r="A35" s="48" t="s">
        <v>49</v>
      </c>
      <c r="B35" s="61" t="s">
        <v>50</v>
      </c>
      <c r="C35" s="84">
        <v>252</v>
      </c>
      <c r="D35" s="56">
        <f t="shared" si="0"/>
        <v>119.34643618280843</v>
      </c>
      <c r="E35" s="56">
        <f t="shared" si="1"/>
        <v>3.7212049616066154</v>
      </c>
      <c r="F35" s="84">
        <v>650</v>
      </c>
      <c r="G35" s="56">
        <f t="shared" si="2"/>
        <v>57.808609035930274</v>
      </c>
      <c r="H35" s="56">
        <f t="shared" si="3"/>
        <v>2.973875646246054</v>
      </c>
      <c r="I35" s="121">
        <f t="shared" si="4"/>
        <v>902</v>
      </c>
      <c r="J35" s="56">
        <f t="shared" si="5"/>
        <v>67.53771854292239</v>
      </c>
      <c r="K35" s="56">
        <f t="shared" si="6"/>
        <v>3.150651437353732</v>
      </c>
    </row>
    <row r="36" spans="1:11" ht="15">
      <c r="A36" s="53"/>
      <c r="B36" s="38" t="s">
        <v>51</v>
      </c>
      <c r="C36" s="209">
        <f>C7+C9+C11+C12+SUM(C14:C18)+C22+SUM(C26:C29)+SUM(C31:C35)</f>
        <v>6772</v>
      </c>
      <c r="D36" s="154">
        <f t="shared" si="0"/>
        <v>3207.1986739284866</v>
      </c>
      <c r="E36" s="154">
        <f t="shared" si="1"/>
        <v>100</v>
      </c>
      <c r="F36" s="209">
        <f>F7+F9+F11+F12+SUM(F14:F18)+F22+SUM(F26:F29)+SUM(F31:F35)</f>
        <v>21857</v>
      </c>
      <c r="G36" s="154">
        <f t="shared" si="2"/>
        <v>1943.8811810743507</v>
      </c>
      <c r="H36" s="154">
        <f t="shared" si="3"/>
        <v>100</v>
      </c>
      <c r="I36" s="146">
        <f>I7+I9+I11+I12+SUM(I14:I18)+I22+SUM(I26:I29)+SUM(I31:I35)</f>
        <v>28629</v>
      </c>
      <c r="J36" s="154">
        <f t="shared" si="5"/>
        <v>2143.6112463030213</v>
      </c>
      <c r="K36" s="154">
        <f t="shared" si="6"/>
        <v>100</v>
      </c>
    </row>
    <row r="37" ht="12.75">
      <c r="B37" s="223"/>
    </row>
  </sheetData>
  <mergeCells count="11">
    <mergeCell ref="A2:K2"/>
    <mergeCell ref="C5:E5"/>
    <mergeCell ref="F5:H5"/>
    <mergeCell ref="I5:K5"/>
    <mergeCell ref="A5:A6"/>
    <mergeCell ref="B5:B6"/>
    <mergeCell ref="A7:A8"/>
    <mergeCell ref="A22:A25"/>
    <mergeCell ref="A18:A21"/>
    <mergeCell ref="A12:A13"/>
    <mergeCell ref="A9:A10"/>
  </mergeCells>
  <printOptions horizontalCentered="1" verticalCentered="1"/>
  <pageMargins left="0.75" right="0.75" top="0.18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zoomScale="75" zoomScaleNormal="75" workbookViewId="0" topLeftCell="A1">
      <selection activeCell="H4" sqref="H4"/>
    </sheetView>
  </sheetViews>
  <sheetFormatPr defaultColWidth="9.140625" defaultRowHeight="12.75"/>
  <cols>
    <col min="1" max="1" width="6.00390625" style="28" customWidth="1"/>
    <col min="2" max="2" width="53.00390625" style="0" customWidth="1"/>
    <col min="3" max="3" width="11.8515625" style="76" customWidth="1"/>
    <col min="4" max="4" width="9.7109375" style="0" customWidth="1"/>
    <col min="5" max="5" width="8.421875" style="0" customWidth="1"/>
    <col min="6" max="6" width="11.00390625" style="76" customWidth="1"/>
    <col min="7" max="7" width="10.28125" style="0" customWidth="1"/>
    <col min="8" max="8" width="8.00390625" style="0" customWidth="1"/>
    <col min="9" max="9" width="11.00390625" style="75" customWidth="1"/>
    <col min="10" max="10" width="10.140625" style="0" customWidth="1"/>
    <col min="11" max="11" width="8.140625" style="0" customWidth="1"/>
  </cols>
  <sheetData>
    <row r="1" ht="7.5" customHeight="1"/>
    <row r="2" spans="1:11" ht="14.25" customHeight="1">
      <c r="A2" s="231" t="s">
        <v>75</v>
      </c>
      <c r="B2" s="231"/>
      <c r="C2" s="231"/>
      <c r="D2" s="231"/>
      <c r="E2" s="231"/>
      <c r="F2" s="231"/>
      <c r="G2" s="231"/>
      <c r="H2" s="231"/>
      <c r="I2" s="231"/>
      <c r="J2" s="231"/>
      <c r="K2" s="2"/>
    </row>
    <row r="3" spans="1:11" ht="9" customHeight="1">
      <c r="A3" s="66"/>
      <c r="B3" s="1"/>
      <c r="C3" s="215"/>
      <c r="D3" s="1"/>
      <c r="E3" s="1"/>
      <c r="F3" s="215"/>
      <c r="G3" s="1"/>
      <c r="H3" s="3"/>
      <c r="I3" s="86"/>
      <c r="J3" s="3"/>
      <c r="K3" s="3"/>
    </row>
    <row r="4" spans="1:10" ht="14.25">
      <c r="A4" s="67"/>
      <c r="D4" s="6">
        <v>5112.5</v>
      </c>
      <c r="E4" s="5"/>
      <c r="G4" s="5">
        <v>34025</v>
      </c>
      <c r="H4" s="5"/>
      <c r="I4" s="76"/>
      <c r="J4" s="6">
        <f>SUM(D4:G4)</f>
        <v>39137.5</v>
      </c>
    </row>
    <row r="5" spans="1:11" ht="14.25">
      <c r="A5" s="232" t="s">
        <v>57</v>
      </c>
      <c r="B5" s="232" t="s">
        <v>55</v>
      </c>
      <c r="C5" s="216" t="s">
        <v>0</v>
      </c>
      <c r="D5" s="9"/>
      <c r="E5" s="10"/>
      <c r="F5" s="216" t="s">
        <v>1</v>
      </c>
      <c r="G5" s="9"/>
      <c r="H5" s="10"/>
      <c r="I5" s="77" t="s">
        <v>2</v>
      </c>
      <c r="J5" s="9"/>
      <c r="K5" s="10"/>
    </row>
    <row r="6" spans="1:11" ht="26.25" customHeight="1">
      <c r="A6" s="233"/>
      <c r="B6" s="233"/>
      <c r="C6" s="208" t="s">
        <v>3</v>
      </c>
      <c r="D6" s="30" t="s">
        <v>4</v>
      </c>
      <c r="E6" s="30" t="s">
        <v>5</v>
      </c>
      <c r="F6" s="208"/>
      <c r="G6" s="30" t="s">
        <v>4</v>
      </c>
      <c r="H6" s="30" t="s">
        <v>5</v>
      </c>
      <c r="I6" s="32" t="s">
        <v>3</v>
      </c>
      <c r="J6" s="30" t="s">
        <v>4</v>
      </c>
      <c r="K6" s="30" t="s">
        <v>5</v>
      </c>
    </row>
    <row r="7" spans="1:11" ht="15" thickBot="1">
      <c r="A7" s="239" t="s">
        <v>6</v>
      </c>
      <c r="B7" s="36" t="s">
        <v>7</v>
      </c>
      <c r="C7" s="84">
        <v>1402</v>
      </c>
      <c r="D7" s="62">
        <f aca="true" t="shared" si="0" ref="D7:D36">C7*1000/$D$4</f>
        <v>274.22982885085577</v>
      </c>
      <c r="E7" s="62">
        <f aca="true" t="shared" si="1" ref="E7:E36">C7*100/C$36</f>
        <v>9.432185145317545</v>
      </c>
      <c r="F7" s="84">
        <v>1172</v>
      </c>
      <c r="G7" s="70">
        <f aca="true" t="shared" si="2" ref="G7:G36">F7*1000/$G$4</f>
        <v>34.4452608376194</v>
      </c>
      <c r="H7" s="70">
        <f aca="true" t="shared" si="3" ref="H7:H36">F7*100/F$36</f>
        <v>1.7550427529612602</v>
      </c>
      <c r="I7" s="79">
        <f aca="true" t="shared" si="4" ref="I7:I35">C7+F7</f>
        <v>2574</v>
      </c>
      <c r="J7" s="70">
        <f aca="true" t="shared" si="5" ref="J7:J36">I7*1000/$J$4</f>
        <v>65.76812519961673</v>
      </c>
      <c r="K7" s="70">
        <f aca="true" t="shared" si="6" ref="K7:K36">I7*100/I$36</f>
        <v>3.1527503888882085</v>
      </c>
    </row>
    <row r="8" spans="1:11" ht="12" customHeight="1">
      <c r="A8" s="240"/>
      <c r="B8" s="71" t="s">
        <v>8</v>
      </c>
      <c r="C8" s="203">
        <v>13</v>
      </c>
      <c r="D8" s="94">
        <f t="shared" si="0"/>
        <v>2.54278728606357</v>
      </c>
      <c r="E8" s="94">
        <f t="shared" si="1"/>
        <v>0.08745963401506997</v>
      </c>
      <c r="F8" s="203">
        <v>54</v>
      </c>
      <c r="G8" s="95">
        <f t="shared" si="2"/>
        <v>1.5870683321087435</v>
      </c>
      <c r="H8" s="95">
        <f t="shared" si="3"/>
        <v>0.08086374459036523</v>
      </c>
      <c r="I8" s="91">
        <f t="shared" si="4"/>
        <v>67</v>
      </c>
      <c r="J8" s="95">
        <f t="shared" si="5"/>
        <v>1.7119131267965506</v>
      </c>
      <c r="K8" s="95">
        <f t="shared" si="6"/>
        <v>0.08206459831216394</v>
      </c>
    </row>
    <row r="9" spans="1:11" ht="15" thickBot="1">
      <c r="A9" s="239" t="s">
        <v>9</v>
      </c>
      <c r="B9" s="36" t="s">
        <v>10</v>
      </c>
      <c r="C9" s="84">
        <v>38</v>
      </c>
      <c r="D9" s="62">
        <f t="shared" si="0"/>
        <v>7.432762836185819</v>
      </c>
      <c r="E9" s="62">
        <f t="shared" si="1"/>
        <v>0.2556512378902045</v>
      </c>
      <c r="F9" s="84">
        <v>1261</v>
      </c>
      <c r="G9" s="70">
        <f t="shared" si="2"/>
        <v>37.06098457016899</v>
      </c>
      <c r="H9" s="70">
        <f t="shared" si="3"/>
        <v>1.8883181838601957</v>
      </c>
      <c r="I9" s="79">
        <f t="shared" si="4"/>
        <v>1299</v>
      </c>
      <c r="J9" s="70">
        <f t="shared" si="5"/>
        <v>33.19067390610029</v>
      </c>
      <c r="K9" s="70">
        <f t="shared" si="6"/>
        <v>1.591073331455238</v>
      </c>
    </row>
    <row r="10" spans="1:11" s="81" customFormat="1" ht="15" customHeight="1">
      <c r="A10" s="240"/>
      <c r="B10" s="80" t="s">
        <v>11</v>
      </c>
      <c r="C10" s="201">
        <v>8</v>
      </c>
      <c r="D10" s="94">
        <f t="shared" si="0"/>
        <v>1.56479217603912</v>
      </c>
      <c r="E10" s="94">
        <f t="shared" si="1"/>
        <v>0.05382131324004306</v>
      </c>
      <c r="F10" s="201">
        <v>546</v>
      </c>
      <c r="G10" s="95">
        <f t="shared" si="2"/>
        <v>16.047024246877296</v>
      </c>
      <c r="H10" s="95">
        <f t="shared" si="3"/>
        <v>0.8176223064136929</v>
      </c>
      <c r="I10" s="93">
        <f t="shared" si="4"/>
        <v>554</v>
      </c>
      <c r="J10" s="95">
        <f t="shared" si="5"/>
        <v>14.155221973810285</v>
      </c>
      <c r="K10" s="95">
        <f t="shared" si="6"/>
        <v>0.6785639920140122</v>
      </c>
    </row>
    <row r="11" spans="1:11" ht="19.5" customHeight="1">
      <c r="A11" s="16" t="s">
        <v>12</v>
      </c>
      <c r="B11" s="11" t="s">
        <v>13</v>
      </c>
      <c r="C11" s="63">
        <v>23</v>
      </c>
      <c r="D11" s="20">
        <f t="shared" si="0"/>
        <v>4.49877750611247</v>
      </c>
      <c r="E11" s="20">
        <f t="shared" si="1"/>
        <v>0.1547362755651238</v>
      </c>
      <c r="F11" s="63">
        <v>251</v>
      </c>
      <c r="G11" s="20">
        <f t="shared" si="2"/>
        <v>7.376928728875827</v>
      </c>
      <c r="H11" s="20">
        <f t="shared" si="3"/>
        <v>0.375866664670031</v>
      </c>
      <c r="I11" s="63">
        <f t="shared" si="4"/>
        <v>274</v>
      </c>
      <c r="J11" s="20">
        <f t="shared" si="5"/>
        <v>7.0009581603321624</v>
      </c>
      <c r="K11" s="18">
        <f t="shared" si="6"/>
        <v>0.3356074617542226</v>
      </c>
    </row>
    <row r="12" spans="1:11" ht="25.5" customHeight="1" thickBot="1">
      <c r="A12" s="239" t="s">
        <v>14</v>
      </c>
      <c r="B12" s="36" t="s">
        <v>63</v>
      </c>
      <c r="C12" s="84">
        <v>62</v>
      </c>
      <c r="D12" s="62">
        <f t="shared" si="0"/>
        <v>12.12713936430318</v>
      </c>
      <c r="E12" s="62">
        <f t="shared" si="1"/>
        <v>0.4171151776103337</v>
      </c>
      <c r="F12" s="84">
        <v>5087</v>
      </c>
      <c r="G12" s="62">
        <f t="shared" si="2"/>
        <v>149.5077149155033</v>
      </c>
      <c r="H12" s="62">
        <f t="shared" si="3"/>
        <v>7.6176642357627395</v>
      </c>
      <c r="I12" s="84">
        <f t="shared" si="4"/>
        <v>5149</v>
      </c>
      <c r="J12" s="62">
        <f t="shared" si="5"/>
        <v>131.56180134142446</v>
      </c>
      <c r="K12" s="70">
        <f t="shared" si="6"/>
        <v>6.3067256225273445</v>
      </c>
    </row>
    <row r="13" spans="1:11" s="81" customFormat="1" ht="14.25" customHeight="1">
      <c r="A13" s="240"/>
      <c r="B13" s="73" t="s">
        <v>16</v>
      </c>
      <c r="C13" s="217">
        <v>7</v>
      </c>
      <c r="D13" s="96">
        <f t="shared" si="0"/>
        <v>1.36919315403423</v>
      </c>
      <c r="E13" s="96">
        <f t="shared" si="1"/>
        <v>0.04709364908503767</v>
      </c>
      <c r="F13" s="217">
        <v>3035</v>
      </c>
      <c r="G13" s="96">
        <f t="shared" si="2"/>
        <v>89.19911829537105</v>
      </c>
      <c r="H13" s="96">
        <f t="shared" si="3"/>
        <v>4.544841941328861</v>
      </c>
      <c r="I13" s="88">
        <f t="shared" si="4"/>
        <v>3042</v>
      </c>
      <c r="J13" s="96">
        <f t="shared" si="5"/>
        <v>77.72596614500159</v>
      </c>
      <c r="K13" s="95">
        <f t="shared" si="6"/>
        <v>3.7259777323224283</v>
      </c>
    </row>
    <row r="14" spans="1:11" ht="14.25">
      <c r="A14" s="14" t="s">
        <v>17</v>
      </c>
      <c r="B14" s="12" t="s">
        <v>18</v>
      </c>
      <c r="C14" s="63">
        <v>194</v>
      </c>
      <c r="D14" s="20">
        <f t="shared" si="0"/>
        <v>37.946210268948654</v>
      </c>
      <c r="E14" s="20">
        <f t="shared" si="1"/>
        <v>1.3051668460710442</v>
      </c>
      <c r="F14" s="63">
        <v>3690</v>
      </c>
      <c r="G14" s="20">
        <f t="shared" si="2"/>
        <v>108.44966936076415</v>
      </c>
      <c r="H14" s="20">
        <f t="shared" si="3"/>
        <v>5.525689213674958</v>
      </c>
      <c r="I14" s="63">
        <f t="shared" si="4"/>
        <v>3884</v>
      </c>
      <c r="J14" s="20">
        <f t="shared" si="5"/>
        <v>99.23985946981794</v>
      </c>
      <c r="K14" s="18">
        <f t="shared" si="6"/>
        <v>4.757297012603653</v>
      </c>
    </row>
    <row r="15" spans="1:11" ht="14.25">
      <c r="A15" s="14" t="s">
        <v>19</v>
      </c>
      <c r="B15" s="12" t="s">
        <v>20</v>
      </c>
      <c r="C15" s="63">
        <v>120</v>
      </c>
      <c r="D15" s="20">
        <f t="shared" si="0"/>
        <v>23.4718826405868</v>
      </c>
      <c r="E15" s="20">
        <f t="shared" si="1"/>
        <v>0.8073196986006459</v>
      </c>
      <c r="F15" s="63">
        <v>3258</v>
      </c>
      <c r="G15" s="20">
        <f t="shared" si="2"/>
        <v>95.75312270389419</v>
      </c>
      <c r="H15" s="20">
        <f t="shared" si="3"/>
        <v>4.878779256952035</v>
      </c>
      <c r="I15" s="63">
        <f t="shared" si="4"/>
        <v>3378</v>
      </c>
      <c r="J15" s="20">
        <f t="shared" si="5"/>
        <v>86.31108272117534</v>
      </c>
      <c r="K15" s="18">
        <f t="shared" si="6"/>
        <v>4.137525568634175</v>
      </c>
    </row>
    <row r="16" spans="1:11" ht="14.25">
      <c r="A16" s="16" t="s">
        <v>21</v>
      </c>
      <c r="B16" s="11" t="s">
        <v>22</v>
      </c>
      <c r="C16" s="63">
        <v>935</v>
      </c>
      <c r="D16" s="20">
        <f t="shared" si="0"/>
        <v>182.88508557457212</v>
      </c>
      <c r="E16" s="20">
        <f t="shared" si="1"/>
        <v>6.290365984930032</v>
      </c>
      <c r="F16" s="63">
        <v>7643</v>
      </c>
      <c r="G16" s="20">
        <f t="shared" si="2"/>
        <v>224.62894930198382</v>
      </c>
      <c r="H16" s="20">
        <f t="shared" si="3"/>
        <v>11.445214813040028</v>
      </c>
      <c r="I16" s="63">
        <f t="shared" si="4"/>
        <v>8578</v>
      </c>
      <c r="J16" s="20">
        <f t="shared" si="5"/>
        <v>219.17598211434046</v>
      </c>
      <c r="K16" s="18">
        <f t="shared" si="6"/>
        <v>10.506718273458839</v>
      </c>
    </row>
    <row r="17" spans="1:11" ht="14.25">
      <c r="A17" s="14" t="s">
        <v>23</v>
      </c>
      <c r="B17" s="12" t="s">
        <v>24</v>
      </c>
      <c r="C17" s="63">
        <v>227</v>
      </c>
      <c r="D17" s="20">
        <f t="shared" si="0"/>
        <v>44.400977995110026</v>
      </c>
      <c r="E17" s="20">
        <f t="shared" si="1"/>
        <v>1.5271797631862218</v>
      </c>
      <c r="F17" s="63">
        <v>1977</v>
      </c>
      <c r="G17" s="20">
        <f t="shared" si="2"/>
        <v>58.104335047759</v>
      </c>
      <c r="H17" s="20">
        <f t="shared" si="3"/>
        <v>2.9605115380583715</v>
      </c>
      <c r="I17" s="63">
        <f t="shared" si="4"/>
        <v>2204</v>
      </c>
      <c r="J17" s="20">
        <f t="shared" si="5"/>
        <v>56.31427658894922</v>
      </c>
      <c r="K17" s="18">
        <f t="shared" si="6"/>
        <v>2.699557831044915</v>
      </c>
    </row>
    <row r="18" spans="1:11" ht="15" thickBot="1">
      <c r="A18" s="234" t="s">
        <v>25</v>
      </c>
      <c r="B18" s="72" t="s">
        <v>26</v>
      </c>
      <c r="C18" s="84">
        <v>41</v>
      </c>
      <c r="D18" s="62">
        <f t="shared" si="0"/>
        <v>8.01955990220049</v>
      </c>
      <c r="E18" s="62">
        <f t="shared" si="1"/>
        <v>0.27583423035522064</v>
      </c>
      <c r="F18" s="84">
        <v>17391</v>
      </c>
      <c r="G18" s="62">
        <f t="shared" si="2"/>
        <v>511.12417340191035</v>
      </c>
      <c r="H18" s="62">
        <f t="shared" si="3"/>
        <v>26.042618188352627</v>
      </c>
      <c r="I18" s="84">
        <f t="shared" si="4"/>
        <v>17432</v>
      </c>
      <c r="J18" s="62">
        <f t="shared" si="5"/>
        <v>445.40402427339507</v>
      </c>
      <c r="K18" s="70">
        <f t="shared" si="6"/>
        <v>21.351493698173755</v>
      </c>
    </row>
    <row r="19" spans="1:11" s="81" customFormat="1" ht="11.25" customHeight="1">
      <c r="A19" s="235"/>
      <c r="B19" s="80" t="s">
        <v>27</v>
      </c>
      <c r="C19" s="217">
        <v>3</v>
      </c>
      <c r="D19" s="96">
        <f t="shared" si="0"/>
        <v>0.58679706601467</v>
      </c>
      <c r="E19" s="96">
        <f t="shared" si="1"/>
        <v>0.020182992465016147</v>
      </c>
      <c r="F19" s="217">
        <v>8716</v>
      </c>
      <c r="G19" s="96">
        <f t="shared" si="2"/>
        <v>256.16458486407055</v>
      </c>
      <c r="H19" s="96">
        <f t="shared" si="3"/>
        <v>13.052007367585619</v>
      </c>
      <c r="I19" s="88">
        <f t="shared" si="4"/>
        <v>8719</v>
      </c>
      <c r="J19" s="96">
        <f t="shared" si="5"/>
        <v>222.77866496327053</v>
      </c>
      <c r="K19" s="95">
        <f t="shared" si="6"/>
        <v>10.679421383339662</v>
      </c>
    </row>
    <row r="20" spans="1:11" s="81" customFormat="1" ht="12" customHeight="1">
      <c r="A20" s="235"/>
      <c r="B20" s="64" t="s">
        <v>52</v>
      </c>
      <c r="C20" s="218"/>
      <c r="D20" s="97">
        <f t="shared" si="0"/>
        <v>0</v>
      </c>
      <c r="E20" s="97">
        <f t="shared" si="1"/>
        <v>0</v>
      </c>
      <c r="F20" s="218">
        <v>2331</v>
      </c>
      <c r="G20" s="97">
        <f t="shared" si="2"/>
        <v>68.50844966936076</v>
      </c>
      <c r="H20" s="97">
        <f t="shared" si="3"/>
        <v>3.490618308150766</v>
      </c>
      <c r="I20" s="85">
        <f t="shared" si="4"/>
        <v>2331</v>
      </c>
      <c r="J20" s="97">
        <f t="shared" si="5"/>
        <v>59.559246247205365</v>
      </c>
      <c r="K20" s="100">
        <f t="shared" si="6"/>
        <v>2.8551131144127484</v>
      </c>
    </row>
    <row r="21" spans="1:11" s="81" customFormat="1" ht="12" customHeight="1">
      <c r="A21" s="236"/>
      <c r="B21" s="82" t="s">
        <v>28</v>
      </c>
      <c r="C21" s="218"/>
      <c r="D21" s="97">
        <f t="shared" si="0"/>
        <v>0</v>
      </c>
      <c r="E21" s="97">
        <f t="shared" si="1"/>
        <v>0</v>
      </c>
      <c r="F21" s="218">
        <v>1221</v>
      </c>
      <c r="G21" s="97">
        <f t="shared" si="2"/>
        <v>35.88537839823659</v>
      </c>
      <c r="H21" s="97">
        <f t="shared" si="3"/>
        <v>1.8284191137932584</v>
      </c>
      <c r="I21" s="85">
        <f t="shared" si="4"/>
        <v>1221</v>
      </c>
      <c r="J21" s="97">
        <f t="shared" si="5"/>
        <v>31.19770041520281</v>
      </c>
      <c r="K21" s="100">
        <f t="shared" si="6"/>
        <v>1.495535440882868</v>
      </c>
    </row>
    <row r="22" spans="1:11" ht="15" thickBot="1">
      <c r="A22" s="234" t="s">
        <v>29</v>
      </c>
      <c r="B22" s="72" t="s">
        <v>30</v>
      </c>
      <c r="C22" s="84">
        <v>7965</v>
      </c>
      <c r="D22" s="62">
        <f t="shared" si="0"/>
        <v>1557.9462102689486</v>
      </c>
      <c r="E22" s="62">
        <f t="shared" si="1"/>
        <v>53.585844994617865</v>
      </c>
      <c r="F22" s="84">
        <v>5425</v>
      </c>
      <c r="G22" s="62">
        <f t="shared" si="2"/>
        <v>159.4415870683321</v>
      </c>
      <c r="H22" s="62">
        <f t="shared" si="3"/>
        <v>8.123811377828359</v>
      </c>
      <c r="I22" s="84">
        <f t="shared" si="4"/>
        <v>13390</v>
      </c>
      <c r="J22" s="62">
        <f t="shared" si="5"/>
        <v>342.1271159374002</v>
      </c>
      <c r="K22" s="70">
        <f t="shared" si="6"/>
        <v>16.40067121492351</v>
      </c>
    </row>
    <row r="23" spans="1:11" s="81" customFormat="1" ht="13.5" customHeight="1">
      <c r="A23" s="235"/>
      <c r="B23" s="80" t="s">
        <v>31</v>
      </c>
      <c r="C23" s="217">
        <v>5810</v>
      </c>
      <c r="D23" s="96">
        <f t="shared" si="0"/>
        <v>1136.4303178484108</v>
      </c>
      <c r="E23" s="96">
        <f t="shared" si="1"/>
        <v>39.08772874058127</v>
      </c>
      <c r="F23" s="217">
        <v>2401</v>
      </c>
      <c r="G23" s="96">
        <f t="shared" si="2"/>
        <v>70.56576047024247</v>
      </c>
      <c r="H23" s="96">
        <f t="shared" si="3"/>
        <v>3.595441680767906</v>
      </c>
      <c r="I23" s="88">
        <f t="shared" si="4"/>
        <v>8211</v>
      </c>
      <c r="J23" s="96">
        <f t="shared" si="5"/>
        <v>209.79878633024592</v>
      </c>
      <c r="K23" s="95">
        <f t="shared" si="6"/>
        <v>10.057200249868329</v>
      </c>
    </row>
    <row r="24" spans="1:11" s="81" customFormat="1" ht="12" customHeight="1">
      <c r="A24" s="235"/>
      <c r="B24" s="65" t="s">
        <v>53</v>
      </c>
      <c r="C24" s="218">
        <v>128</v>
      </c>
      <c r="D24" s="97">
        <f t="shared" si="0"/>
        <v>25.03667481662592</v>
      </c>
      <c r="E24" s="97">
        <f t="shared" si="1"/>
        <v>0.8611410118406889</v>
      </c>
      <c r="F24" s="218">
        <v>443</v>
      </c>
      <c r="G24" s="97">
        <f t="shared" si="2"/>
        <v>13.019838354151359</v>
      </c>
      <c r="H24" s="97">
        <f t="shared" si="3"/>
        <v>0.6633822009913296</v>
      </c>
      <c r="I24" s="85">
        <f t="shared" si="4"/>
        <v>571</v>
      </c>
      <c r="J24" s="97">
        <f t="shared" si="5"/>
        <v>14.58958799105717</v>
      </c>
      <c r="K24" s="100">
        <f t="shared" si="6"/>
        <v>0.6993863527797851</v>
      </c>
    </row>
    <row r="25" spans="1:11" s="81" customFormat="1" ht="12" customHeight="1">
      <c r="A25" s="236"/>
      <c r="B25" s="65" t="s">
        <v>54</v>
      </c>
      <c r="C25" s="218">
        <v>705</v>
      </c>
      <c r="D25" s="97">
        <f t="shared" si="0"/>
        <v>137.89731051344742</v>
      </c>
      <c r="E25" s="97">
        <f t="shared" si="1"/>
        <v>4.743003229278794</v>
      </c>
      <c r="F25" s="218">
        <v>1250</v>
      </c>
      <c r="G25" s="97">
        <f t="shared" si="2"/>
        <v>36.737692872887585</v>
      </c>
      <c r="H25" s="97">
        <f t="shared" si="3"/>
        <v>1.871845939591788</v>
      </c>
      <c r="I25" s="85">
        <f t="shared" si="4"/>
        <v>1955</v>
      </c>
      <c r="J25" s="97">
        <f t="shared" si="5"/>
        <v>49.95209198339189</v>
      </c>
      <c r="K25" s="100">
        <f t="shared" si="6"/>
        <v>2.394571488063888</v>
      </c>
    </row>
    <row r="26" spans="1:11" ht="14.25">
      <c r="A26" s="16" t="s">
        <v>32</v>
      </c>
      <c r="B26" s="11" t="s">
        <v>33</v>
      </c>
      <c r="C26" s="63">
        <v>355</v>
      </c>
      <c r="D26" s="20">
        <f t="shared" si="0"/>
        <v>69.43765281173594</v>
      </c>
      <c r="E26" s="20">
        <f t="shared" si="1"/>
        <v>2.388320775026911</v>
      </c>
      <c r="F26" s="63">
        <v>2953</v>
      </c>
      <c r="G26" s="20">
        <f t="shared" si="2"/>
        <v>86.78912564290962</v>
      </c>
      <c r="H26" s="20">
        <f t="shared" si="3"/>
        <v>4.42204884769164</v>
      </c>
      <c r="I26" s="63">
        <f t="shared" si="4"/>
        <v>3308</v>
      </c>
      <c r="J26" s="20">
        <f t="shared" si="5"/>
        <v>84.52251676780581</v>
      </c>
      <c r="K26" s="18">
        <f t="shared" si="6"/>
        <v>4.051786436069229</v>
      </c>
    </row>
    <row r="27" spans="1:11" ht="14.25">
      <c r="A27" s="16" t="s">
        <v>34</v>
      </c>
      <c r="B27" s="11" t="s">
        <v>35</v>
      </c>
      <c r="C27" s="63">
        <v>820</v>
      </c>
      <c r="D27" s="20">
        <f t="shared" si="0"/>
        <v>160.39119804400977</v>
      </c>
      <c r="E27" s="20">
        <f t="shared" si="1"/>
        <v>5.5166846071044136</v>
      </c>
      <c r="F27" s="63">
        <v>2466</v>
      </c>
      <c r="G27" s="20">
        <f t="shared" si="2"/>
        <v>72.47612049963263</v>
      </c>
      <c r="H27" s="20">
        <f t="shared" si="3"/>
        <v>3.692777669626679</v>
      </c>
      <c r="I27" s="63">
        <f t="shared" si="4"/>
        <v>3286</v>
      </c>
      <c r="J27" s="20">
        <f t="shared" si="5"/>
        <v>83.96039603960396</v>
      </c>
      <c r="K27" s="18">
        <f t="shared" si="6"/>
        <v>4.024839851548816</v>
      </c>
    </row>
    <row r="28" spans="1:11" ht="25.5">
      <c r="A28" s="16" t="s">
        <v>36</v>
      </c>
      <c r="B28" s="11" t="s">
        <v>60</v>
      </c>
      <c r="C28" s="63">
        <v>271</v>
      </c>
      <c r="D28" s="20">
        <f t="shared" si="0"/>
        <v>53.007334963325185</v>
      </c>
      <c r="E28" s="20">
        <f t="shared" si="1"/>
        <v>1.8231969860064585</v>
      </c>
      <c r="F28" s="63">
        <v>4465</v>
      </c>
      <c r="G28" s="20">
        <f t="shared" si="2"/>
        <v>131.22703894195445</v>
      </c>
      <c r="H28" s="20">
        <f t="shared" si="3"/>
        <v>6.6862336962218665</v>
      </c>
      <c r="I28" s="63">
        <f t="shared" si="4"/>
        <v>4736</v>
      </c>
      <c r="J28" s="20">
        <f t="shared" si="5"/>
        <v>121.00926221654423</v>
      </c>
      <c r="K28" s="18">
        <f t="shared" si="6"/>
        <v>5.800864740394155</v>
      </c>
    </row>
    <row r="29" spans="1:11" ht="15" thickBot="1">
      <c r="A29" s="239" t="s">
        <v>38</v>
      </c>
      <c r="B29" s="74" t="s">
        <v>39</v>
      </c>
      <c r="C29" s="84">
        <v>431</v>
      </c>
      <c r="D29" s="62">
        <f t="shared" si="0"/>
        <v>84.30317848410758</v>
      </c>
      <c r="E29" s="62">
        <f t="shared" si="1"/>
        <v>2.89962325080732</v>
      </c>
      <c r="F29" s="84">
        <v>3638</v>
      </c>
      <c r="G29" s="70">
        <f t="shared" si="2"/>
        <v>106.92138133725201</v>
      </c>
      <c r="H29" s="70">
        <f t="shared" si="3"/>
        <v>5.447820422587939</v>
      </c>
      <c r="I29" s="79">
        <f t="shared" si="4"/>
        <v>4069</v>
      </c>
      <c r="J29" s="70">
        <f t="shared" si="5"/>
        <v>103.96678377515171</v>
      </c>
      <c r="K29" s="70">
        <f t="shared" si="6"/>
        <v>4.983893291525299</v>
      </c>
    </row>
    <row r="30" spans="1:11" s="33" customFormat="1" ht="13.5" customHeight="1">
      <c r="A30" s="240"/>
      <c r="B30" s="87" t="s">
        <v>40</v>
      </c>
      <c r="C30" s="219">
        <v>215</v>
      </c>
      <c r="D30" s="98">
        <f t="shared" si="0"/>
        <v>42.053789731051346</v>
      </c>
      <c r="E30" s="98">
        <f t="shared" si="1"/>
        <v>1.4464477933261572</v>
      </c>
      <c r="F30" s="219">
        <v>1345</v>
      </c>
      <c r="G30" s="99">
        <f t="shared" si="2"/>
        <v>39.52975753122704</v>
      </c>
      <c r="H30" s="99">
        <f t="shared" si="3"/>
        <v>2.014106231000764</v>
      </c>
      <c r="I30" s="89">
        <f t="shared" si="4"/>
        <v>1560</v>
      </c>
      <c r="J30" s="99">
        <f t="shared" si="5"/>
        <v>39.85946981794954</v>
      </c>
      <c r="K30" s="99">
        <f t="shared" si="6"/>
        <v>1.910757811447399</v>
      </c>
    </row>
    <row r="31" spans="1:11" ht="14.25">
      <c r="A31" s="16" t="s">
        <v>41</v>
      </c>
      <c r="B31" s="11" t="s">
        <v>42</v>
      </c>
      <c r="C31" s="63">
        <v>2</v>
      </c>
      <c r="D31" s="20">
        <f t="shared" si="0"/>
        <v>0.39119804400978</v>
      </c>
      <c r="E31" s="20">
        <f t="shared" si="1"/>
        <v>0.013455328310010764</v>
      </c>
      <c r="F31" s="63">
        <v>120</v>
      </c>
      <c r="G31" s="18">
        <f t="shared" si="2"/>
        <v>3.526818515797208</v>
      </c>
      <c r="H31" s="18">
        <f t="shared" si="3"/>
        <v>0.17969721020081164</v>
      </c>
      <c r="I31" s="78">
        <f t="shared" si="4"/>
        <v>122</v>
      </c>
      <c r="J31" s="18">
        <f t="shared" si="5"/>
        <v>3.1172149473011816</v>
      </c>
      <c r="K31" s="18">
        <f t="shared" si="6"/>
        <v>0.14943105961319403</v>
      </c>
    </row>
    <row r="32" spans="1:11" ht="14.25">
      <c r="A32" s="16" t="s">
        <v>43</v>
      </c>
      <c r="B32" s="11" t="s">
        <v>44</v>
      </c>
      <c r="C32" s="63">
        <v>3</v>
      </c>
      <c r="D32" s="20">
        <f t="shared" si="0"/>
        <v>0.58679706601467</v>
      </c>
      <c r="E32" s="20">
        <f t="shared" si="1"/>
        <v>0.020182992465016147</v>
      </c>
      <c r="F32" s="63"/>
      <c r="G32" s="18">
        <f t="shared" si="2"/>
        <v>0</v>
      </c>
      <c r="H32" s="18">
        <f t="shared" si="3"/>
        <v>0</v>
      </c>
      <c r="I32" s="78">
        <f t="shared" si="4"/>
        <v>3</v>
      </c>
      <c r="J32" s="18">
        <f t="shared" si="5"/>
        <v>0.07665282657297988</v>
      </c>
      <c r="K32" s="18">
        <f t="shared" si="6"/>
        <v>0.0036745342527834597</v>
      </c>
    </row>
    <row r="33" spans="1:11" ht="14.25">
      <c r="A33" s="16" t="s">
        <v>45</v>
      </c>
      <c r="B33" s="11" t="s">
        <v>46</v>
      </c>
      <c r="C33" s="63">
        <v>88</v>
      </c>
      <c r="D33" s="20">
        <f t="shared" si="0"/>
        <v>17.21271393643032</v>
      </c>
      <c r="E33" s="20">
        <f t="shared" si="1"/>
        <v>0.5920344456404736</v>
      </c>
      <c r="F33" s="63">
        <v>23</v>
      </c>
      <c r="G33" s="18">
        <f t="shared" si="2"/>
        <v>0.6759735488611315</v>
      </c>
      <c r="H33" s="18">
        <f t="shared" si="3"/>
        <v>0.0344419652884889</v>
      </c>
      <c r="I33" s="78">
        <f t="shared" si="4"/>
        <v>111</v>
      </c>
      <c r="J33" s="18">
        <f t="shared" si="5"/>
        <v>2.8361545832002557</v>
      </c>
      <c r="K33" s="18">
        <f t="shared" si="6"/>
        <v>0.135957767352988</v>
      </c>
    </row>
    <row r="34" spans="1:11" ht="14.25">
      <c r="A34" s="16" t="s">
        <v>47</v>
      </c>
      <c r="B34" s="11" t="s">
        <v>48</v>
      </c>
      <c r="C34" s="63">
        <v>901</v>
      </c>
      <c r="D34" s="20">
        <f t="shared" si="0"/>
        <v>176.23471882640587</v>
      </c>
      <c r="E34" s="20">
        <f t="shared" si="1"/>
        <v>6.061625403659849</v>
      </c>
      <c r="F34" s="78">
        <v>2887</v>
      </c>
      <c r="G34" s="18">
        <f t="shared" si="2"/>
        <v>84.84937545922116</v>
      </c>
      <c r="H34" s="18">
        <f t="shared" si="3"/>
        <v>4.323215382081194</v>
      </c>
      <c r="I34" s="78">
        <f t="shared" si="4"/>
        <v>3788</v>
      </c>
      <c r="J34" s="18">
        <f t="shared" si="5"/>
        <v>96.7869690194826</v>
      </c>
      <c r="K34" s="18">
        <f t="shared" si="6"/>
        <v>4.639711916514582</v>
      </c>
    </row>
    <row r="35" spans="1:11" ht="15" thickBot="1">
      <c r="A35" s="35" t="s">
        <v>49</v>
      </c>
      <c r="B35" s="36" t="s">
        <v>50</v>
      </c>
      <c r="C35" s="84">
        <v>986</v>
      </c>
      <c r="D35" s="62">
        <f t="shared" si="0"/>
        <v>192.8606356968215</v>
      </c>
      <c r="E35" s="62">
        <f t="shared" si="1"/>
        <v>6.633476856835307</v>
      </c>
      <c r="F35" s="79">
        <v>3072</v>
      </c>
      <c r="G35" s="70">
        <f t="shared" si="2"/>
        <v>90.28655400440853</v>
      </c>
      <c r="H35" s="70">
        <f t="shared" si="3"/>
        <v>4.600248581140778</v>
      </c>
      <c r="I35" s="79">
        <f t="shared" si="4"/>
        <v>4058</v>
      </c>
      <c r="J35" s="70">
        <f t="shared" si="5"/>
        <v>103.68572341105079</v>
      </c>
      <c r="K35" s="18">
        <f t="shared" si="6"/>
        <v>4.9704199992650935</v>
      </c>
    </row>
    <row r="36" spans="1:11" ht="20.25" customHeight="1">
      <c r="A36" s="68"/>
      <c r="B36" s="69" t="s">
        <v>51</v>
      </c>
      <c r="C36" s="220">
        <f>C7+C9+C11+C12+SUM(C14:C18)+C22+SUM(C26:C29)+SUM(C31:C35)</f>
        <v>14864</v>
      </c>
      <c r="D36" s="47">
        <f t="shared" si="0"/>
        <v>2907.3838630806845</v>
      </c>
      <c r="E36" s="47">
        <f t="shared" si="1"/>
        <v>100</v>
      </c>
      <c r="F36" s="220">
        <f>F7+F9+F11+F12+SUM(F14:F18)+F22+SUM(F26:F29)+SUM(F31:F35)</f>
        <v>66779</v>
      </c>
      <c r="G36" s="47">
        <f t="shared" si="2"/>
        <v>1962.6451138868479</v>
      </c>
      <c r="H36" s="47">
        <f t="shared" si="3"/>
        <v>100</v>
      </c>
      <c r="I36" s="83">
        <f>I7+I9+I11+I12+SUM(I14:I18)+I22+SUM(I26:I29)+SUM(I31:I35)</f>
        <v>81643</v>
      </c>
      <c r="J36" s="47">
        <f t="shared" si="5"/>
        <v>2086.0555732992652</v>
      </c>
      <c r="K36" s="18">
        <f t="shared" si="6"/>
        <v>100</v>
      </c>
    </row>
    <row r="37" ht="14.25">
      <c r="B37" s="223"/>
    </row>
  </sheetData>
  <mergeCells count="9">
    <mergeCell ref="A2:J2"/>
    <mergeCell ref="A5:A6"/>
    <mergeCell ref="B5:B6"/>
    <mergeCell ref="A7:A8"/>
    <mergeCell ref="A29:A30"/>
    <mergeCell ref="A9:A10"/>
    <mergeCell ref="A12:A13"/>
    <mergeCell ref="A18:A21"/>
    <mergeCell ref="A22:A25"/>
  </mergeCells>
  <printOptions horizontalCentered="1"/>
  <pageMargins left="0.75" right="0.75" top="0.25" bottom="0.3937007874015748" header="0.2362204724409449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zoomScale="75" zoomScaleNormal="75" workbookViewId="0" topLeftCell="A1">
      <selection activeCell="H4" sqref="H4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10.421875" style="5" customWidth="1"/>
    <col min="4" max="4" width="10.421875" style="108" customWidth="1"/>
    <col min="5" max="5" width="8.421875" style="108" customWidth="1"/>
    <col min="6" max="6" width="10.28125" style="5" customWidth="1"/>
    <col min="7" max="7" width="10.421875" style="108" customWidth="1"/>
    <col min="8" max="8" width="8.421875" style="108" customWidth="1"/>
    <col min="9" max="9" width="10.28125" style="0" customWidth="1"/>
    <col min="10" max="10" width="10.00390625" style="108" customWidth="1"/>
    <col min="11" max="11" width="9.140625" style="108" customWidth="1"/>
  </cols>
  <sheetData>
    <row r="2" spans="1:11" ht="12.75">
      <c r="A2" s="267" t="s">
        <v>76</v>
      </c>
      <c r="B2" s="267"/>
      <c r="C2" s="267"/>
      <c r="D2" s="267"/>
      <c r="E2" s="267"/>
      <c r="F2" s="267"/>
      <c r="G2" s="267"/>
      <c r="H2" s="267"/>
      <c r="I2" s="267"/>
      <c r="J2" s="267"/>
      <c r="K2" s="109"/>
    </row>
    <row r="3" spans="1:11" ht="12.75">
      <c r="A3" s="66"/>
      <c r="B3" s="1"/>
      <c r="C3" s="210"/>
      <c r="D3" s="110"/>
      <c r="E3" s="110"/>
      <c r="F3" s="210"/>
      <c r="G3" s="110"/>
      <c r="H3" s="116"/>
      <c r="I3" s="3"/>
      <c r="J3" s="116"/>
      <c r="K3" s="116"/>
    </row>
    <row r="4" spans="1:10" ht="12.75">
      <c r="A4" s="67"/>
      <c r="D4" s="224">
        <v>2627.5</v>
      </c>
      <c r="E4" s="111"/>
      <c r="G4" s="225">
        <v>9625</v>
      </c>
      <c r="H4" s="111"/>
      <c r="I4" s="5"/>
      <c r="J4" s="224">
        <f>SUM(D4:G4)</f>
        <v>12252.5</v>
      </c>
    </row>
    <row r="5" spans="1:11" ht="12.75">
      <c r="A5" s="232" t="s">
        <v>57</v>
      </c>
      <c r="B5" s="232" t="s">
        <v>55</v>
      </c>
      <c r="C5" s="273" t="s">
        <v>0</v>
      </c>
      <c r="D5" s="274"/>
      <c r="E5" s="275"/>
      <c r="F5" s="273" t="s">
        <v>1</v>
      </c>
      <c r="G5" s="274"/>
      <c r="H5" s="275"/>
      <c r="I5" s="8" t="s">
        <v>2</v>
      </c>
      <c r="J5" s="112"/>
      <c r="K5" s="113"/>
    </row>
    <row r="6" spans="1:11" ht="30" customHeight="1">
      <c r="A6" s="233"/>
      <c r="B6" s="233"/>
      <c r="C6" s="221" t="s">
        <v>3</v>
      </c>
      <c r="D6" s="120" t="s">
        <v>4</v>
      </c>
      <c r="E6" s="120" t="s">
        <v>5</v>
      </c>
      <c r="F6" s="221" t="s">
        <v>3</v>
      </c>
      <c r="G6" s="120" t="s">
        <v>4</v>
      </c>
      <c r="H6" s="120" t="s">
        <v>5</v>
      </c>
      <c r="I6" s="120" t="s">
        <v>3</v>
      </c>
      <c r="J6" s="120" t="s">
        <v>4</v>
      </c>
      <c r="K6" s="120" t="s">
        <v>5</v>
      </c>
    </row>
    <row r="7" spans="1:11" ht="15.75" customHeight="1" thickBot="1">
      <c r="A7" s="239" t="s">
        <v>6</v>
      </c>
      <c r="B7" s="36" t="s">
        <v>7</v>
      </c>
      <c r="C7" s="84">
        <v>795</v>
      </c>
      <c r="D7" s="62">
        <f aca="true" t="shared" si="0" ref="D7:D36">C7*1000/$D$4</f>
        <v>302.56898192197906</v>
      </c>
      <c r="E7" s="62">
        <f aca="true" t="shared" si="1" ref="E7:E36">C7*100/C$36</f>
        <v>21.864686468646866</v>
      </c>
      <c r="F7" s="84">
        <v>345</v>
      </c>
      <c r="G7" s="62">
        <f aca="true" t="shared" si="2" ref="G7:G36">F7*1000/$G$4</f>
        <v>35.84415584415584</v>
      </c>
      <c r="H7" s="62">
        <f aca="true" t="shared" si="3" ref="H7:H36">F7*100/F$36</f>
        <v>3.2461422657132104</v>
      </c>
      <c r="I7" s="121">
        <f aca="true" t="shared" si="4" ref="I7:I35">C7+F7</f>
        <v>1140</v>
      </c>
      <c r="J7" s="62">
        <f aca="true" t="shared" si="5" ref="J7:J36">I7*1000/$J$4</f>
        <v>93.04223627831055</v>
      </c>
      <c r="K7" s="62">
        <f aca="true" t="shared" si="6" ref="K7:K36">I7*100/I$36</f>
        <v>7.992148065058889</v>
      </c>
    </row>
    <row r="8" spans="1:11" s="108" customFormat="1" ht="12.75">
      <c r="A8" s="240"/>
      <c r="B8" s="104" t="s">
        <v>8</v>
      </c>
      <c r="C8" s="201">
        <v>2</v>
      </c>
      <c r="D8" s="94">
        <f t="shared" si="0"/>
        <v>0.7611798287345385</v>
      </c>
      <c r="E8" s="94">
        <f t="shared" si="1"/>
        <v>0.05500550055005501</v>
      </c>
      <c r="F8" s="201">
        <v>1</v>
      </c>
      <c r="G8" s="94">
        <f t="shared" si="2"/>
        <v>0.1038961038961039</v>
      </c>
      <c r="H8" s="94">
        <f t="shared" si="3"/>
        <v>0.00940910801656003</v>
      </c>
      <c r="I8" s="92">
        <f t="shared" si="4"/>
        <v>3</v>
      </c>
      <c r="J8" s="94">
        <f t="shared" si="5"/>
        <v>0.2448479902060804</v>
      </c>
      <c r="K8" s="94">
        <f t="shared" si="6"/>
        <v>0.021031968592260235</v>
      </c>
    </row>
    <row r="9" spans="1:11" ht="17.25" customHeight="1" thickBot="1">
      <c r="A9" s="239" t="s">
        <v>9</v>
      </c>
      <c r="B9" s="36" t="s">
        <v>10</v>
      </c>
      <c r="C9" s="84"/>
      <c r="D9" s="62">
        <f t="shared" si="0"/>
        <v>0</v>
      </c>
      <c r="E9" s="62">
        <f t="shared" si="1"/>
        <v>0</v>
      </c>
      <c r="F9" s="84">
        <v>209</v>
      </c>
      <c r="G9" s="62">
        <f t="shared" si="2"/>
        <v>21.714285714285715</v>
      </c>
      <c r="H9" s="62">
        <f t="shared" si="3"/>
        <v>1.9665035754610463</v>
      </c>
      <c r="I9" s="121">
        <f t="shared" si="4"/>
        <v>209</v>
      </c>
      <c r="J9" s="62">
        <f t="shared" si="5"/>
        <v>17.057743317690267</v>
      </c>
      <c r="K9" s="62">
        <f t="shared" si="6"/>
        <v>1.4652271452607963</v>
      </c>
    </row>
    <row r="10" spans="1:11" s="108" customFormat="1" ht="12.75">
      <c r="A10" s="240"/>
      <c r="B10" s="104" t="s">
        <v>11</v>
      </c>
      <c r="C10" s="201"/>
      <c r="D10" s="94">
        <f t="shared" si="0"/>
        <v>0</v>
      </c>
      <c r="E10" s="94">
        <f t="shared" si="1"/>
        <v>0</v>
      </c>
      <c r="F10" s="201">
        <v>94</v>
      </c>
      <c r="G10" s="94">
        <f t="shared" si="2"/>
        <v>9.766233766233766</v>
      </c>
      <c r="H10" s="94">
        <f t="shared" si="3"/>
        <v>0.8844561535566429</v>
      </c>
      <c r="I10" s="92">
        <f t="shared" si="4"/>
        <v>94</v>
      </c>
      <c r="J10" s="94">
        <f t="shared" si="5"/>
        <v>7.671903693123852</v>
      </c>
      <c r="K10" s="94">
        <f t="shared" si="6"/>
        <v>0.6590016825574874</v>
      </c>
    </row>
    <row r="11" spans="1:11" ht="16.5" customHeight="1">
      <c r="A11" s="16" t="s">
        <v>12</v>
      </c>
      <c r="B11" s="11" t="s">
        <v>13</v>
      </c>
      <c r="C11" s="63">
        <v>13</v>
      </c>
      <c r="D11" s="20">
        <f t="shared" si="0"/>
        <v>4.9476688867745</v>
      </c>
      <c r="E11" s="20">
        <f t="shared" si="1"/>
        <v>0.35753575357535755</v>
      </c>
      <c r="F11" s="63">
        <v>20</v>
      </c>
      <c r="G11" s="20">
        <f t="shared" si="2"/>
        <v>2.0779220779220777</v>
      </c>
      <c r="H11" s="20">
        <f t="shared" si="3"/>
        <v>0.1881821603312006</v>
      </c>
      <c r="I11" s="122">
        <f t="shared" si="4"/>
        <v>33</v>
      </c>
      <c r="J11" s="20">
        <f t="shared" si="5"/>
        <v>2.6933278922668844</v>
      </c>
      <c r="K11" s="20">
        <f t="shared" si="6"/>
        <v>0.2313516545148626</v>
      </c>
    </row>
    <row r="12" spans="1:11" ht="26.25" thickBot="1">
      <c r="A12" s="239" t="s">
        <v>14</v>
      </c>
      <c r="B12" s="36" t="s">
        <v>15</v>
      </c>
      <c r="C12" s="84">
        <v>11</v>
      </c>
      <c r="D12" s="62">
        <f t="shared" si="0"/>
        <v>4.186489058039962</v>
      </c>
      <c r="E12" s="62">
        <f t="shared" si="1"/>
        <v>0.3025302530253025</v>
      </c>
      <c r="F12" s="84">
        <v>797</v>
      </c>
      <c r="G12" s="62">
        <f t="shared" si="2"/>
        <v>82.8051948051948</v>
      </c>
      <c r="H12" s="62">
        <f t="shared" si="3"/>
        <v>7.499059089198344</v>
      </c>
      <c r="I12" s="121">
        <f t="shared" si="4"/>
        <v>808</v>
      </c>
      <c r="J12" s="62">
        <f t="shared" si="5"/>
        <v>65.94572536217099</v>
      </c>
      <c r="K12" s="62">
        <f t="shared" si="6"/>
        <v>5.664610207515423</v>
      </c>
    </row>
    <row r="13" spans="1:11" s="108" customFormat="1" ht="15" customHeight="1">
      <c r="A13" s="240"/>
      <c r="B13" s="103" t="s">
        <v>16</v>
      </c>
      <c r="C13" s="201">
        <v>6</v>
      </c>
      <c r="D13" s="94">
        <f t="shared" si="0"/>
        <v>2.283539486203616</v>
      </c>
      <c r="E13" s="94">
        <f t="shared" si="1"/>
        <v>0.16501650165016502</v>
      </c>
      <c r="F13" s="201">
        <v>643</v>
      </c>
      <c r="G13" s="94">
        <f t="shared" si="2"/>
        <v>66.8051948051948</v>
      </c>
      <c r="H13" s="94">
        <f t="shared" si="3"/>
        <v>6.050056454648099</v>
      </c>
      <c r="I13" s="92">
        <f t="shared" si="4"/>
        <v>649</v>
      </c>
      <c r="J13" s="94">
        <f t="shared" si="5"/>
        <v>52.968781881248724</v>
      </c>
      <c r="K13" s="94">
        <f t="shared" si="6"/>
        <v>4.549915872125631</v>
      </c>
    </row>
    <row r="14" spans="1:11" ht="15" customHeight="1">
      <c r="A14" s="14" t="s">
        <v>17</v>
      </c>
      <c r="B14" s="12" t="s">
        <v>18</v>
      </c>
      <c r="C14" s="63">
        <v>45</v>
      </c>
      <c r="D14" s="20">
        <f t="shared" si="0"/>
        <v>17.12654614652712</v>
      </c>
      <c r="E14" s="20">
        <f t="shared" si="1"/>
        <v>1.2376237623762376</v>
      </c>
      <c r="F14" s="63">
        <v>247</v>
      </c>
      <c r="G14" s="20">
        <f t="shared" si="2"/>
        <v>25.662337662337663</v>
      </c>
      <c r="H14" s="20">
        <f t="shared" si="3"/>
        <v>2.3240496800903276</v>
      </c>
      <c r="I14" s="122">
        <f t="shared" si="4"/>
        <v>292</v>
      </c>
      <c r="J14" s="20">
        <f t="shared" si="5"/>
        <v>23.83187104672516</v>
      </c>
      <c r="K14" s="20">
        <f t="shared" si="6"/>
        <v>2.047111609646663</v>
      </c>
    </row>
    <row r="15" spans="1:11" ht="14.25">
      <c r="A15" s="14" t="s">
        <v>19</v>
      </c>
      <c r="B15" s="12" t="s">
        <v>20</v>
      </c>
      <c r="C15" s="63">
        <v>39</v>
      </c>
      <c r="D15" s="20">
        <f t="shared" si="0"/>
        <v>14.843006660323502</v>
      </c>
      <c r="E15" s="20">
        <f t="shared" si="1"/>
        <v>1.0726072607260726</v>
      </c>
      <c r="F15" s="63">
        <v>543</v>
      </c>
      <c r="G15" s="20">
        <f t="shared" si="2"/>
        <v>56.41558441558441</v>
      </c>
      <c r="H15" s="20">
        <f t="shared" si="3"/>
        <v>5.109145652992097</v>
      </c>
      <c r="I15" s="122">
        <f t="shared" si="4"/>
        <v>582</v>
      </c>
      <c r="J15" s="20">
        <f t="shared" si="5"/>
        <v>47.50051009997959</v>
      </c>
      <c r="K15" s="20">
        <f t="shared" si="6"/>
        <v>4.080201906898486</v>
      </c>
    </row>
    <row r="16" spans="1:11" ht="14.25">
      <c r="A16" s="16" t="s">
        <v>21</v>
      </c>
      <c r="B16" s="11" t="s">
        <v>22</v>
      </c>
      <c r="C16" s="63">
        <v>40</v>
      </c>
      <c r="D16" s="20">
        <f t="shared" si="0"/>
        <v>15.22359657469077</v>
      </c>
      <c r="E16" s="20">
        <f t="shared" si="1"/>
        <v>1.1001100110011002</v>
      </c>
      <c r="F16" s="63">
        <v>427</v>
      </c>
      <c r="G16" s="20">
        <f t="shared" si="2"/>
        <v>44.36363636363637</v>
      </c>
      <c r="H16" s="20">
        <f t="shared" si="3"/>
        <v>4.017689123071133</v>
      </c>
      <c r="I16" s="122">
        <f t="shared" si="4"/>
        <v>467</v>
      </c>
      <c r="J16" s="20">
        <f t="shared" si="5"/>
        <v>38.11467047541318</v>
      </c>
      <c r="K16" s="20">
        <f t="shared" si="6"/>
        <v>3.273976444195177</v>
      </c>
    </row>
    <row r="17" spans="1:11" ht="14.25">
      <c r="A17" s="14" t="s">
        <v>23</v>
      </c>
      <c r="B17" s="12" t="s">
        <v>24</v>
      </c>
      <c r="C17" s="63">
        <v>19</v>
      </c>
      <c r="D17" s="20">
        <f t="shared" si="0"/>
        <v>7.2312083729781165</v>
      </c>
      <c r="E17" s="20">
        <f t="shared" si="1"/>
        <v>0.5225522552255225</v>
      </c>
      <c r="F17" s="63">
        <v>369</v>
      </c>
      <c r="G17" s="20">
        <f t="shared" si="2"/>
        <v>38.33766233766234</v>
      </c>
      <c r="H17" s="20">
        <f t="shared" si="3"/>
        <v>3.471960858110651</v>
      </c>
      <c r="I17" s="122">
        <f t="shared" si="4"/>
        <v>388</v>
      </c>
      <c r="J17" s="20">
        <f t="shared" si="5"/>
        <v>31.66700673331973</v>
      </c>
      <c r="K17" s="20">
        <f t="shared" si="6"/>
        <v>2.7201346045989903</v>
      </c>
    </row>
    <row r="18" spans="1:11" ht="15" thickBot="1">
      <c r="A18" s="234" t="s">
        <v>25</v>
      </c>
      <c r="B18" s="72" t="s">
        <v>26</v>
      </c>
      <c r="C18" s="84">
        <v>10</v>
      </c>
      <c r="D18" s="62">
        <f t="shared" si="0"/>
        <v>3.8058991436726926</v>
      </c>
      <c r="E18" s="62">
        <f t="shared" si="1"/>
        <v>0.27502750275027504</v>
      </c>
      <c r="F18" s="84">
        <v>3940</v>
      </c>
      <c r="G18" s="62">
        <f t="shared" si="2"/>
        <v>409.35064935064935</v>
      </c>
      <c r="H18" s="62">
        <f t="shared" si="3"/>
        <v>37.07188558524652</v>
      </c>
      <c r="I18" s="121">
        <f t="shared" si="4"/>
        <v>3950</v>
      </c>
      <c r="J18" s="62">
        <f t="shared" si="5"/>
        <v>322.3831871046725</v>
      </c>
      <c r="K18" s="62">
        <f t="shared" si="6"/>
        <v>27.69209197980931</v>
      </c>
    </row>
    <row r="19" spans="1:11" s="108" customFormat="1" ht="10.5" customHeight="1">
      <c r="A19" s="235"/>
      <c r="B19" s="104" t="s">
        <v>27</v>
      </c>
      <c r="C19" s="201">
        <v>3</v>
      </c>
      <c r="D19" s="94">
        <f t="shared" si="0"/>
        <v>1.141769743101808</v>
      </c>
      <c r="E19" s="94">
        <f t="shared" si="1"/>
        <v>0.08250825082508251</v>
      </c>
      <c r="F19" s="201">
        <v>2266</v>
      </c>
      <c r="G19" s="94">
        <f t="shared" si="2"/>
        <v>235.42857142857142</v>
      </c>
      <c r="H19" s="94">
        <f t="shared" si="3"/>
        <v>21.321038765525028</v>
      </c>
      <c r="I19" s="92">
        <f t="shared" si="4"/>
        <v>2269</v>
      </c>
      <c r="J19" s="94">
        <f t="shared" si="5"/>
        <v>185.18669659253214</v>
      </c>
      <c r="K19" s="94">
        <f t="shared" si="6"/>
        <v>15.907178911946158</v>
      </c>
    </row>
    <row r="20" spans="1:11" s="108" customFormat="1" ht="10.5" customHeight="1">
      <c r="A20" s="235"/>
      <c r="B20" s="106" t="s">
        <v>52</v>
      </c>
      <c r="C20" s="204"/>
      <c r="D20" s="117">
        <f t="shared" si="0"/>
        <v>0</v>
      </c>
      <c r="E20" s="117">
        <f t="shared" si="1"/>
        <v>0</v>
      </c>
      <c r="F20" s="204">
        <v>258</v>
      </c>
      <c r="G20" s="117">
        <f t="shared" si="2"/>
        <v>26.805194805194805</v>
      </c>
      <c r="H20" s="117">
        <f t="shared" si="3"/>
        <v>2.4275498682724876</v>
      </c>
      <c r="I20" s="123">
        <f t="shared" si="4"/>
        <v>258</v>
      </c>
      <c r="J20" s="117">
        <f t="shared" si="5"/>
        <v>21.056927157722914</v>
      </c>
      <c r="K20" s="117">
        <f t="shared" si="6"/>
        <v>1.8087492989343803</v>
      </c>
    </row>
    <row r="21" spans="1:11" s="108" customFormat="1" ht="9.75" customHeight="1">
      <c r="A21" s="236"/>
      <c r="B21" s="107" t="s">
        <v>28</v>
      </c>
      <c r="C21" s="204"/>
      <c r="D21" s="117">
        <f t="shared" si="0"/>
        <v>0</v>
      </c>
      <c r="E21" s="117">
        <f t="shared" si="1"/>
        <v>0</v>
      </c>
      <c r="F21" s="204">
        <v>502</v>
      </c>
      <c r="G21" s="117">
        <f t="shared" si="2"/>
        <v>52.15584415584416</v>
      </c>
      <c r="H21" s="117">
        <f t="shared" si="3"/>
        <v>4.7233722243131355</v>
      </c>
      <c r="I21" s="123">
        <f t="shared" si="4"/>
        <v>502</v>
      </c>
      <c r="J21" s="117">
        <f t="shared" si="5"/>
        <v>40.97123036115079</v>
      </c>
      <c r="K21" s="117">
        <f t="shared" si="6"/>
        <v>3.5193494111048795</v>
      </c>
    </row>
    <row r="22" spans="1:11" ht="18" customHeight="1" thickBot="1">
      <c r="A22" s="234" t="s">
        <v>29</v>
      </c>
      <c r="B22" s="72" t="s">
        <v>30</v>
      </c>
      <c r="C22" s="84">
        <v>1953</v>
      </c>
      <c r="D22" s="62">
        <f t="shared" si="0"/>
        <v>743.2921027592769</v>
      </c>
      <c r="E22" s="62">
        <f t="shared" si="1"/>
        <v>53.71287128712871</v>
      </c>
      <c r="F22" s="84">
        <v>1108</v>
      </c>
      <c r="G22" s="62">
        <f t="shared" si="2"/>
        <v>115.11688311688312</v>
      </c>
      <c r="H22" s="62">
        <f t="shared" si="3"/>
        <v>10.425291682348513</v>
      </c>
      <c r="I22" s="121">
        <f t="shared" si="4"/>
        <v>3061</v>
      </c>
      <c r="J22" s="62">
        <f t="shared" si="5"/>
        <v>249.82656600693736</v>
      </c>
      <c r="K22" s="62">
        <f t="shared" si="6"/>
        <v>21.45961862030286</v>
      </c>
    </row>
    <row r="23" spans="1:11" s="108" customFormat="1" ht="12.75">
      <c r="A23" s="235"/>
      <c r="B23" s="104" t="s">
        <v>31</v>
      </c>
      <c r="C23" s="201">
        <v>1370</v>
      </c>
      <c r="D23" s="94">
        <f t="shared" si="0"/>
        <v>521.4081826831589</v>
      </c>
      <c r="E23" s="94">
        <f t="shared" si="1"/>
        <v>37.67876787678768</v>
      </c>
      <c r="F23" s="201">
        <v>342</v>
      </c>
      <c r="G23" s="94">
        <f t="shared" si="2"/>
        <v>35.532467532467535</v>
      </c>
      <c r="H23" s="94">
        <f t="shared" si="3"/>
        <v>3.21791494166353</v>
      </c>
      <c r="I23" s="92">
        <f t="shared" si="4"/>
        <v>1712</v>
      </c>
      <c r="J23" s="94">
        <f t="shared" si="5"/>
        <v>139.72658641093653</v>
      </c>
      <c r="K23" s="94">
        <f t="shared" si="6"/>
        <v>12.002243409983175</v>
      </c>
    </row>
    <row r="24" spans="1:11" s="108" customFormat="1" ht="9.75" customHeight="1">
      <c r="A24" s="235"/>
      <c r="B24" s="105" t="s">
        <v>53</v>
      </c>
      <c r="C24" s="204">
        <v>71</v>
      </c>
      <c r="D24" s="117">
        <f t="shared" si="0"/>
        <v>27.021883920076117</v>
      </c>
      <c r="E24" s="117">
        <f t="shared" si="1"/>
        <v>1.9526952695269526</v>
      </c>
      <c r="F24" s="204">
        <v>124</v>
      </c>
      <c r="G24" s="117">
        <f t="shared" si="2"/>
        <v>12.883116883116884</v>
      </c>
      <c r="H24" s="117">
        <f t="shared" si="3"/>
        <v>1.1667293940534438</v>
      </c>
      <c r="I24" s="123">
        <f t="shared" si="4"/>
        <v>195</v>
      </c>
      <c r="J24" s="117">
        <f t="shared" si="5"/>
        <v>15.915119363395226</v>
      </c>
      <c r="K24" s="117">
        <f t="shared" si="6"/>
        <v>1.3670779584969153</v>
      </c>
    </row>
    <row r="25" spans="1:11" s="108" customFormat="1" ht="11.25" customHeight="1">
      <c r="A25" s="236"/>
      <c r="B25" s="105" t="s">
        <v>54</v>
      </c>
      <c r="C25" s="204">
        <v>435</v>
      </c>
      <c r="D25" s="117">
        <f t="shared" si="0"/>
        <v>165.55661274976214</v>
      </c>
      <c r="E25" s="117">
        <f t="shared" si="1"/>
        <v>11.963696369636963</v>
      </c>
      <c r="F25" s="204">
        <v>328</v>
      </c>
      <c r="G25" s="117">
        <f t="shared" si="2"/>
        <v>34.077922077922075</v>
      </c>
      <c r="H25" s="117">
        <f t="shared" si="3"/>
        <v>3.08618742943169</v>
      </c>
      <c r="I25" s="123">
        <f t="shared" si="4"/>
        <v>763</v>
      </c>
      <c r="J25" s="117">
        <f t="shared" si="5"/>
        <v>62.27300550907978</v>
      </c>
      <c r="K25" s="117">
        <f t="shared" si="6"/>
        <v>5.34913067863152</v>
      </c>
    </row>
    <row r="26" spans="1:11" ht="14.25">
      <c r="A26" s="16" t="s">
        <v>32</v>
      </c>
      <c r="B26" s="11" t="s">
        <v>33</v>
      </c>
      <c r="C26" s="63">
        <v>187</v>
      </c>
      <c r="D26" s="20">
        <f t="shared" si="0"/>
        <v>71.17031398667935</v>
      </c>
      <c r="E26" s="20">
        <f t="shared" si="1"/>
        <v>5.143014301430143</v>
      </c>
      <c r="F26" s="63">
        <v>382</v>
      </c>
      <c r="G26" s="20">
        <f t="shared" si="2"/>
        <v>39.688311688311686</v>
      </c>
      <c r="H26" s="20">
        <f t="shared" si="3"/>
        <v>3.5942792623259314</v>
      </c>
      <c r="I26" s="122">
        <f t="shared" si="4"/>
        <v>569</v>
      </c>
      <c r="J26" s="20">
        <f t="shared" si="5"/>
        <v>46.43950214241991</v>
      </c>
      <c r="K26" s="20">
        <f t="shared" si="6"/>
        <v>3.9890633763320245</v>
      </c>
    </row>
    <row r="27" spans="1:11" ht="14.25">
      <c r="A27" s="16" t="s">
        <v>34</v>
      </c>
      <c r="B27" s="11" t="s">
        <v>35</v>
      </c>
      <c r="C27" s="63">
        <v>135</v>
      </c>
      <c r="D27" s="20">
        <f t="shared" si="0"/>
        <v>51.37963843958135</v>
      </c>
      <c r="E27" s="20">
        <f t="shared" si="1"/>
        <v>3.712871287128713</v>
      </c>
      <c r="F27" s="63">
        <v>204</v>
      </c>
      <c r="G27" s="20">
        <f t="shared" si="2"/>
        <v>21.194805194805195</v>
      </c>
      <c r="H27" s="20">
        <f t="shared" si="3"/>
        <v>1.9194580353782462</v>
      </c>
      <c r="I27" s="122">
        <f t="shared" si="4"/>
        <v>339</v>
      </c>
      <c r="J27" s="20">
        <f t="shared" si="5"/>
        <v>27.667822893287084</v>
      </c>
      <c r="K27" s="20">
        <f t="shared" si="6"/>
        <v>2.3766124509254065</v>
      </c>
    </row>
    <row r="28" spans="1:11" ht="25.5">
      <c r="A28" s="16" t="s">
        <v>36</v>
      </c>
      <c r="B28" s="11" t="s">
        <v>37</v>
      </c>
      <c r="C28" s="63">
        <v>21</v>
      </c>
      <c r="D28" s="20">
        <f t="shared" si="0"/>
        <v>7.992388201712655</v>
      </c>
      <c r="E28" s="20">
        <f t="shared" si="1"/>
        <v>0.5775577557755776</v>
      </c>
      <c r="F28" s="63">
        <v>879</v>
      </c>
      <c r="G28" s="20">
        <f t="shared" si="2"/>
        <v>91.32467532467533</v>
      </c>
      <c r="H28" s="20">
        <f t="shared" si="3"/>
        <v>8.270605946556266</v>
      </c>
      <c r="I28" s="122">
        <f t="shared" si="4"/>
        <v>900</v>
      </c>
      <c r="J28" s="20">
        <f t="shared" si="5"/>
        <v>73.45439706182411</v>
      </c>
      <c r="K28" s="20">
        <f t="shared" si="6"/>
        <v>6.309590577678071</v>
      </c>
    </row>
    <row r="29" spans="1:11" ht="15" thickBot="1">
      <c r="A29" s="239" t="s">
        <v>38</v>
      </c>
      <c r="B29" s="74" t="s">
        <v>39</v>
      </c>
      <c r="C29" s="84">
        <v>68</v>
      </c>
      <c r="D29" s="62">
        <f t="shared" si="0"/>
        <v>25.88011417697431</v>
      </c>
      <c r="E29" s="62">
        <f t="shared" si="1"/>
        <v>1.87018701870187</v>
      </c>
      <c r="F29" s="84">
        <v>540</v>
      </c>
      <c r="G29" s="62">
        <f t="shared" si="2"/>
        <v>56.103896103896105</v>
      </c>
      <c r="H29" s="62">
        <f t="shared" si="3"/>
        <v>5.080918328942416</v>
      </c>
      <c r="I29" s="121">
        <f t="shared" si="4"/>
        <v>608</v>
      </c>
      <c r="J29" s="62">
        <f t="shared" si="5"/>
        <v>49.62252601509896</v>
      </c>
      <c r="K29" s="62">
        <f t="shared" si="6"/>
        <v>4.262478968031408</v>
      </c>
    </row>
    <row r="30" spans="1:11" s="108" customFormat="1" ht="12.75">
      <c r="A30" s="240"/>
      <c r="B30" s="103" t="s">
        <v>40</v>
      </c>
      <c r="C30" s="201">
        <v>37</v>
      </c>
      <c r="D30" s="94">
        <f t="shared" si="0"/>
        <v>14.081826831588963</v>
      </c>
      <c r="E30" s="94">
        <f t="shared" si="1"/>
        <v>1.0176017601760177</v>
      </c>
      <c r="F30" s="201">
        <v>172</v>
      </c>
      <c r="G30" s="94">
        <f t="shared" si="2"/>
        <v>17.87012987012987</v>
      </c>
      <c r="H30" s="94">
        <f t="shared" si="3"/>
        <v>1.6183665788483252</v>
      </c>
      <c r="I30" s="92">
        <f t="shared" si="4"/>
        <v>209</v>
      </c>
      <c r="J30" s="94">
        <f t="shared" si="5"/>
        <v>17.057743317690267</v>
      </c>
      <c r="K30" s="94">
        <f t="shared" si="6"/>
        <v>1.4652271452607963</v>
      </c>
    </row>
    <row r="31" spans="1:11" ht="14.25">
      <c r="A31" s="16" t="s">
        <v>41</v>
      </c>
      <c r="B31" s="11" t="s">
        <v>42</v>
      </c>
      <c r="C31" s="63"/>
      <c r="D31" s="20">
        <f t="shared" si="0"/>
        <v>0</v>
      </c>
      <c r="E31" s="20">
        <f t="shared" si="1"/>
        <v>0</v>
      </c>
      <c r="F31" s="63">
        <v>15</v>
      </c>
      <c r="G31" s="20">
        <f t="shared" si="2"/>
        <v>1.5584415584415585</v>
      </c>
      <c r="H31" s="20">
        <f t="shared" si="3"/>
        <v>0.14113662024840046</v>
      </c>
      <c r="I31" s="122">
        <f t="shared" si="4"/>
        <v>15</v>
      </c>
      <c r="J31" s="20">
        <f t="shared" si="5"/>
        <v>1.224239951030402</v>
      </c>
      <c r="K31" s="20">
        <f t="shared" si="6"/>
        <v>0.10515984296130118</v>
      </c>
    </row>
    <row r="32" spans="1:11" ht="14.25">
      <c r="A32" s="16" t="s">
        <v>43</v>
      </c>
      <c r="B32" s="11" t="s">
        <v>44</v>
      </c>
      <c r="C32" s="63">
        <v>7</v>
      </c>
      <c r="D32" s="20">
        <f t="shared" si="0"/>
        <v>2.664129400570885</v>
      </c>
      <c r="E32" s="20">
        <f t="shared" si="1"/>
        <v>0.1925192519251925</v>
      </c>
      <c r="F32" s="63"/>
      <c r="G32" s="20">
        <f t="shared" si="2"/>
        <v>0</v>
      </c>
      <c r="H32" s="20">
        <f t="shared" si="3"/>
        <v>0</v>
      </c>
      <c r="I32" s="122">
        <f t="shared" si="4"/>
        <v>7</v>
      </c>
      <c r="J32" s="20">
        <f t="shared" si="5"/>
        <v>0.5713119771475209</v>
      </c>
      <c r="K32" s="20">
        <f t="shared" si="6"/>
        <v>0.04907459338194055</v>
      </c>
    </row>
    <row r="33" spans="1:11" ht="14.25">
      <c r="A33" s="16" t="s">
        <v>45</v>
      </c>
      <c r="B33" s="11" t="s">
        <v>46</v>
      </c>
      <c r="C33" s="63">
        <v>15</v>
      </c>
      <c r="D33" s="20">
        <f t="shared" si="0"/>
        <v>5.708848715509039</v>
      </c>
      <c r="E33" s="20">
        <f t="shared" si="1"/>
        <v>0.41254125412541254</v>
      </c>
      <c r="F33" s="63">
        <v>2</v>
      </c>
      <c r="G33" s="20">
        <f t="shared" si="2"/>
        <v>0.2077922077922078</v>
      </c>
      <c r="H33" s="20">
        <f t="shared" si="3"/>
        <v>0.01881821603312006</v>
      </c>
      <c r="I33" s="122">
        <f t="shared" si="4"/>
        <v>17</v>
      </c>
      <c r="J33" s="20">
        <f t="shared" si="5"/>
        <v>1.3874719445011223</v>
      </c>
      <c r="K33" s="20">
        <f t="shared" si="6"/>
        <v>0.11918115535614134</v>
      </c>
    </row>
    <row r="34" spans="1:11" ht="14.25">
      <c r="A34" s="16" t="s">
        <v>47</v>
      </c>
      <c r="B34" s="11" t="s">
        <v>48</v>
      </c>
      <c r="C34" s="63">
        <v>200</v>
      </c>
      <c r="D34" s="20">
        <f t="shared" si="0"/>
        <v>76.11798287345385</v>
      </c>
      <c r="E34" s="20">
        <f t="shared" si="1"/>
        <v>5.5005500550055</v>
      </c>
      <c r="F34" s="63">
        <v>269</v>
      </c>
      <c r="G34" s="20">
        <f t="shared" si="2"/>
        <v>27.948051948051948</v>
      </c>
      <c r="H34" s="20">
        <f t="shared" si="3"/>
        <v>2.531050056454648</v>
      </c>
      <c r="I34" s="122">
        <f t="shared" si="4"/>
        <v>469</v>
      </c>
      <c r="J34" s="20">
        <f t="shared" si="5"/>
        <v>38.2779024688839</v>
      </c>
      <c r="K34" s="20">
        <f t="shared" si="6"/>
        <v>3.2879977565900167</v>
      </c>
    </row>
    <row r="35" spans="1:11" ht="15" thickBot="1">
      <c r="A35" s="16" t="s">
        <v>49</v>
      </c>
      <c r="B35" s="36" t="s">
        <v>50</v>
      </c>
      <c r="C35" s="84">
        <v>78</v>
      </c>
      <c r="D35" s="62">
        <f t="shared" si="0"/>
        <v>29.686013320647003</v>
      </c>
      <c r="E35" s="62">
        <f t="shared" si="1"/>
        <v>2.145214521452145</v>
      </c>
      <c r="F35" s="84">
        <v>332</v>
      </c>
      <c r="G35" s="62">
        <f t="shared" si="2"/>
        <v>34.493506493506494</v>
      </c>
      <c r="H35" s="62">
        <f t="shared" si="3"/>
        <v>3.12382386149793</v>
      </c>
      <c r="I35" s="121">
        <f t="shared" si="4"/>
        <v>410</v>
      </c>
      <c r="J35" s="62">
        <f t="shared" si="5"/>
        <v>33.46255866149765</v>
      </c>
      <c r="K35" s="62">
        <f t="shared" si="6"/>
        <v>2.874369040942232</v>
      </c>
    </row>
    <row r="36" spans="1:11" ht="15">
      <c r="A36" s="101"/>
      <c r="B36" s="118" t="s">
        <v>51</v>
      </c>
      <c r="C36" s="222">
        <f>C7+C9+C11+C12+SUM(C14:C18)+C22+SUM(C26:C29)+SUM(C31:C35)</f>
        <v>3636</v>
      </c>
      <c r="D36" s="154">
        <f t="shared" si="0"/>
        <v>1383.8249286393911</v>
      </c>
      <c r="E36" s="154">
        <f t="shared" si="1"/>
        <v>100</v>
      </c>
      <c r="F36" s="222">
        <f>F7+F9+F11+F12+SUM(F14:F18)+F22+SUM(F26:F29)+SUM(F31:F35)</f>
        <v>10628</v>
      </c>
      <c r="G36" s="154">
        <f t="shared" si="2"/>
        <v>1104.2077922077922</v>
      </c>
      <c r="H36" s="154">
        <f t="shared" si="3"/>
        <v>100</v>
      </c>
      <c r="I36" s="119">
        <f>I7+I9+I11+I12+SUM(I14:I18)+I22+SUM(I26:I29)+SUM(I31:I35)</f>
        <v>14264</v>
      </c>
      <c r="J36" s="154">
        <f t="shared" si="5"/>
        <v>1164.170577433177</v>
      </c>
      <c r="K36" s="154">
        <f t="shared" si="6"/>
        <v>100</v>
      </c>
    </row>
    <row r="37" ht="12.75">
      <c r="B37" s="223"/>
    </row>
  </sheetData>
  <mergeCells count="11">
    <mergeCell ref="A2:J2"/>
    <mergeCell ref="F5:H5"/>
    <mergeCell ref="C5:E5"/>
    <mergeCell ref="A22:A25"/>
    <mergeCell ref="A29:A30"/>
    <mergeCell ref="B5:B6"/>
    <mergeCell ref="A5:A6"/>
    <mergeCell ref="A7:A8"/>
    <mergeCell ref="A9:A10"/>
    <mergeCell ref="A12:A13"/>
    <mergeCell ref="A18:A21"/>
  </mergeCells>
  <printOptions horizontalCentered="1" verticalCentered="1"/>
  <pageMargins left="0.75" right="0.75" top="0.18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User</cp:lastModifiedBy>
  <cp:lastPrinted>2016-04-19T13:29:08Z</cp:lastPrinted>
  <dcterms:created xsi:type="dcterms:W3CDTF">2006-06-22T08:07:32Z</dcterms:created>
  <dcterms:modified xsi:type="dcterms:W3CDTF">2016-07-04T10:47:04Z</dcterms:modified>
  <cp:category/>
  <cp:version/>
  <cp:contentType/>
  <cp:contentStatus/>
</cp:coreProperties>
</file>